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2"/>
  </bookViews>
  <sheets>
    <sheet name="доходы" sheetId="54" r:id="rId1"/>
    <sheet name="расходы" sheetId="53" r:id="rId2"/>
    <sheet name="дефицит" sheetId="57" r:id="rId3"/>
  </sheets>
  <definedNames>
    <definedName name="_xlnm.Print_Area" localSheetId="0">доходы!$A$1:$K$87</definedName>
    <definedName name="_xlnm.Print_Area" localSheetId="1">расходы!$A$1:$M$646</definedName>
  </definedNames>
  <calcPr calcId="124519"/>
</workbook>
</file>

<file path=xl/calcChain.xml><?xml version="1.0" encoding="utf-8"?>
<calcChain xmlns="http://schemas.openxmlformats.org/spreadsheetml/2006/main">
  <c r="C19" i="57"/>
  <c r="C9" s="1"/>
  <c r="C16"/>
  <c r="C13"/>
  <c r="J591" i="53" l="1"/>
  <c r="J41" i="54"/>
  <c r="J40" s="1"/>
  <c r="J85" s="1"/>
  <c r="I85"/>
  <c r="I40"/>
  <c r="K84" l="1"/>
  <c r="G83"/>
  <c r="I83" s="1"/>
  <c r="J82"/>
  <c r="H82"/>
  <c r="H81" s="1"/>
  <c r="F82"/>
  <c r="F81" s="1"/>
  <c r="E82"/>
  <c r="E81"/>
  <c r="I80"/>
  <c r="K80" s="1"/>
  <c r="G80"/>
  <c r="K79"/>
  <c r="G79"/>
  <c r="I78"/>
  <c r="J78" s="1"/>
  <c r="K78" s="1"/>
  <c r="G78"/>
  <c r="F78"/>
  <c r="E78"/>
  <c r="I77"/>
  <c r="J77" s="1"/>
  <c r="K77" s="1"/>
  <c r="G77"/>
  <c r="F77"/>
  <c r="E77"/>
  <c r="G76"/>
  <c r="I76" s="1"/>
  <c r="I75"/>
  <c r="K75" s="1"/>
  <c r="G75"/>
  <c r="J74"/>
  <c r="J73" s="1"/>
  <c r="J72" s="1"/>
  <c r="F74"/>
  <c r="E74"/>
  <c r="F73"/>
  <c r="F72" s="1"/>
  <c r="E73"/>
  <c r="C73"/>
  <c r="C72" s="1"/>
  <c r="E72"/>
  <c r="G71"/>
  <c r="I71" s="1"/>
  <c r="K71" s="1"/>
  <c r="I70"/>
  <c r="K70" s="1"/>
  <c r="G70"/>
  <c r="G69"/>
  <c r="I69" s="1"/>
  <c r="K69" s="1"/>
  <c r="K68"/>
  <c r="K67"/>
  <c r="K66"/>
  <c r="K65"/>
  <c r="I64"/>
  <c r="K64" s="1"/>
  <c r="G64"/>
  <c r="K63"/>
  <c r="I63"/>
  <c r="I61"/>
  <c r="J61" s="1"/>
  <c r="K61" s="1"/>
  <c r="G61"/>
  <c r="I60"/>
  <c r="J60" s="1"/>
  <c r="K60" s="1"/>
  <c r="G60"/>
  <c r="K59"/>
  <c r="K58"/>
  <c r="K57"/>
  <c r="K56"/>
  <c r="G56"/>
  <c r="K55"/>
  <c r="G55"/>
  <c r="G54"/>
  <c r="I54" s="1"/>
  <c r="H53"/>
  <c r="H52" s="1"/>
  <c r="H41" s="1"/>
  <c r="H40" s="1"/>
  <c r="F53"/>
  <c r="F52" s="1"/>
  <c r="E53"/>
  <c r="E52"/>
  <c r="D52"/>
  <c r="C52"/>
  <c r="E51"/>
  <c r="G51" s="1"/>
  <c r="I51" s="1"/>
  <c r="K50"/>
  <c r="G50"/>
  <c r="E50"/>
  <c r="K49"/>
  <c r="E49"/>
  <c r="G49" s="1"/>
  <c r="G48" s="1"/>
  <c r="J48"/>
  <c r="F48"/>
  <c r="E48"/>
  <c r="D48"/>
  <c r="C48"/>
  <c r="K47"/>
  <c r="J46"/>
  <c r="I46"/>
  <c r="K46" s="1"/>
  <c r="E45"/>
  <c r="F45" s="1"/>
  <c r="E44"/>
  <c r="F44" s="1"/>
  <c r="C44"/>
  <c r="E43"/>
  <c r="F43" s="1"/>
  <c r="C42"/>
  <c r="E42" s="1"/>
  <c r="D41"/>
  <c r="D40" s="1"/>
  <c r="K39"/>
  <c r="K38"/>
  <c r="J38"/>
  <c r="K37"/>
  <c r="K36"/>
  <c r="K35"/>
  <c r="J34"/>
  <c r="I34"/>
  <c r="K33"/>
  <c r="K32"/>
  <c r="E32"/>
  <c r="G32" s="1"/>
  <c r="J31"/>
  <c r="K31" s="1"/>
  <c r="I31"/>
  <c r="C31"/>
  <c r="E31" s="1"/>
  <c r="G31" s="1"/>
  <c r="E30"/>
  <c r="G30" s="1"/>
  <c r="J29"/>
  <c r="F29"/>
  <c r="E29"/>
  <c r="D29"/>
  <c r="C29"/>
  <c r="C23" s="1"/>
  <c r="E28"/>
  <c r="G28" s="1"/>
  <c r="I28" s="1"/>
  <c r="K28" s="1"/>
  <c r="K27"/>
  <c r="G27"/>
  <c r="E27"/>
  <c r="G26"/>
  <c r="I26" s="1"/>
  <c r="K26" s="1"/>
  <c r="E26"/>
  <c r="G25"/>
  <c r="I25" s="1"/>
  <c r="E25"/>
  <c r="J24"/>
  <c r="F24"/>
  <c r="D24"/>
  <c r="C24"/>
  <c r="F23"/>
  <c r="D23"/>
  <c r="G22"/>
  <c r="I22" s="1"/>
  <c r="K22" s="1"/>
  <c r="E22"/>
  <c r="G21"/>
  <c r="I21" s="1"/>
  <c r="K21" s="1"/>
  <c r="E21"/>
  <c r="G20"/>
  <c r="I20" s="1"/>
  <c r="E20"/>
  <c r="J19"/>
  <c r="F19"/>
  <c r="E19"/>
  <c r="C19"/>
  <c r="E18"/>
  <c r="G18" s="1"/>
  <c r="I18" s="1"/>
  <c r="K18" s="1"/>
  <c r="E17"/>
  <c r="G17" s="1"/>
  <c r="I17" s="1"/>
  <c r="K17" s="1"/>
  <c r="E16"/>
  <c r="G16" s="1"/>
  <c r="I16" s="1"/>
  <c r="K16" s="1"/>
  <c r="E15"/>
  <c r="G15" s="1"/>
  <c r="J14"/>
  <c r="F14"/>
  <c r="E14"/>
  <c r="C14"/>
  <c r="G13"/>
  <c r="I13" s="1"/>
  <c r="K13" s="1"/>
  <c r="E13"/>
  <c r="G12"/>
  <c r="I12" s="1"/>
  <c r="K12" s="1"/>
  <c r="E12"/>
  <c r="G11"/>
  <c r="E11"/>
  <c r="J10"/>
  <c r="J9" s="1"/>
  <c r="H10"/>
  <c r="G10"/>
  <c r="F10"/>
  <c r="E10"/>
  <c r="E9" s="1"/>
  <c r="D10"/>
  <c r="C10"/>
  <c r="C9" s="1"/>
  <c r="H9"/>
  <c r="H8" s="1"/>
  <c r="H85" s="1"/>
  <c r="F9"/>
  <c r="F8" s="1"/>
  <c r="D9"/>
  <c r="D8" s="1"/>
  <c r="D85" s="1"/>
  <c r="K402" i="53"/>
  <c r="K400"/>
  <c r="M17"/>
  <c r="M20"/>
  <c r="M30"/>
  <c r="M31"/>
  <c r="M36"/>
  <c r="M50"/>
  <c r="M58"/>
  <c r="M61"/>
  <c r="M62"/>
  <c r="M65"/>
  <c r="M96"/>
  <c r="M110"/>
  <c r="M118"/>
  <c r="M123"/>
  <c r="M162"/>
  <c r="M169"/>
  <c r="M175"/>
  <c r="M176"/>
  <c r="M186"/>
  <c r="M193"/>
  <c r="M203"/>
  <c r="M205"/>
  <c r="M206"/>
  <c r="M209"/>
  <c r="M214"/>
  <c r="M216"/>
  <c r="M226"/>
  <c r="M244"/>
  <c r="M261"/>
  <c r="M271"/>
  <c r="M302"/>
  <c r="M312"/>
  <c r="M349"/>
  <c r="M384"/>
  <c r="M427"/>
  <c r="M428"/>
  <c r="M432"/>
  <c r="M433"/>
  <c r="M434"/>
  <c r="M477"/>
  <c r="M486"/>
  <c r="M487"/>
  <c r="M492"/>
  <c r="M496"/>
  <c r="M517"/>
  <c r="M521"/>
  <c r="M522"/>
  <c r="M549"/>
  <c r="M575"/>
  <c r="M614"/>
  <c r="M633"/>
  <c r="M642"/>
  <c r="K34" i="54" l="1"/>
  <c r="G43"/>
  <c r="I43" s="1"/>
  <c r="J43" s="1"/>
  <c r="K43" s="1"/>
  <c r="I15"/>
  <c r="G14"/>
  <c r="E41"/>
  <c r="E40" s="1"/>
  <c r="F42"/>
  <c r="F41" s="1"/>
  <c r="F40" s="1"/>
  <c r="F85" s="1"/>
  <c r="I53"/>
  <c r="I52" s="1"/>
  <c r="J54"/>
  <c r="K11"/>
  <c r="I10"/>
  <c r="K20"/>
  <c r="I19"/>
  <c r="K19" s="1"/>
  <c r="K25"/>
  <c r="I24"/>
  <c r="G29"/>
  <c r="K51"/>
  <c r="I48"/>
  <c r="I41" s="1"/>
  <c r="K76"/>
  <c r="I74"/>
  <c r="I82"/>
  <c r="I81" s="1"/>
  <c r="K83"/>
  <c r="K82"/>
  <c r="C8"/>
  <c r="G44"/>
  <c r="I44" s="1"/>
  <c r="J44" s="1"/>
  <c r="K44" s="1"/>
  <c r="G45"/>
  <c r="I45" s="1"/>
  <c r="J45" s="1"/>
  <c r="K45" s="1"/>
  <c r="G19"/>
  <c r="G9" s="1"/>
  <c r="J23"/>
  <c r="E24"/>
  <c r="E23" s="1"/>
  <c r="E8" s="1"/>
  <c r="E85" s="1"/>
  <c r="G24"/>
  <c r="C41"/>
  <c r="C40" s="1"/>
  <c r="G53"/>
  <c r="G52" s="1"/>
  <c r="G74"/>
  <c r="G73" s="1"/>
  <c r="G72" s="1"/>
  <c r="J81"/>
  <c r="K81" s="1"/>
  <c r="G82"/>
  <c r="G81" s="1"/>
  <c r="K399" i="53"/>
  <c r="K398" s="1"/>
  <c r="K397" s="1"/>
  <c r="K396" s="1"/>
  <c r="G8" i="54" l="1"/>
  <c r="K74"/>
  <c r="I73"/>
  <c r="K24"/>
  <c r="K10"/>
  <c r="K54"/>
  <c r="J53"/>
  <c r="K15"/>
  <c r="I14"/>
  <c r="K14" s="1"/>
  <c r="K30"/>
  <c r="I29"/>
  <c r="K29" s="1"/>
  <c r="G42"/>
  <c r="G23"/>
  <c r="J8"/>
  <c r="K48"/>
  <c r="C85"/>
  <c r="G41" l="1"/>
  <c r="G40" s="1"/>
  <c r="G85" s="1"/>
  <c r="I42"/>
  <c r="J42" s="1"/>
  <c r="K42" s="1"/>
  <c r="K53"/>
  <c r="J52"/>
  <c r="I72"/>
  <c r="K73"/>
  <c r="I23"/>
  <c r="K23" s="1"/>
  <c r="I9"/>
  <c r="I8" l="1"/>
  <c r="K9"/>
  <c r="K72"/>
  <c r="K52"/>
  <c r="K8" l="1"/>
  <c r="K41"/>
  <c r="K40" l="1"/>
  <c r="K85"/>
  <c r="K645" i="53" l="1"/>
  <c r="J645"/>
  <c r="J644" s="1"/>
  <c r="J643" s="1"/>
  <c r="K644"/>
  <c r="K643" s="1"/>
  <c r="K641"/>
  <c r="J641"/>
  <c r="K640"/>
  <c r="J640"/>
  <c r="K639"/>
  <c r="J639"/>
  <c r="K638"/>
  <c r="J638"/>
  <c r="K637"/>
  <c r="J637"/>
  <c r="K632"/>
  <c r="J632"/>
  <c r="K631"/>
  <c r="J631"/>
  <c r="K630"/>
  <c r="J630"/>
  <c r="K629"/>
  <c r="J629"/>
  <c r="K628"/>
  <c r="J628"/>
  <c r="K627"/>
  <c r="J627"/>
  <c r="K626"/>
  <c r="J626"/>
  <c r="K624"/>
  <c r="J624"/>
  <c r="K622"/>
  <c r="J622"/>
  <c r="K620"/>
  <c r="J620"/>
  <c r="K618"/>
  <c r="J618"/>
  <c r="K617"/>
  <c r="J617"/>
  <c r="K616"/>
  <c r="J616"/>
  <c r="K615"/>
  <c r="J615"/>
  <c r="K613"/>
  <c r="J613"/>
  <c r="K612"/>
  <c r="J612"/>
  <c r="K611"/>
  <c r="J611"/>
  <c r="K610"/>
  <c r="J610"/>
  <c r="K609"/>
  <c r="J609"/>
  <c r="K608"/>
  <c r="J608"/>
  <c r="K607"/>
  <c r="J607"/>
  <c r="K606"/>
  <c r="J606"/>
  <c r="K605"/>
  <c r="J605"/>
  <c r="K603"/>
  <c r="J603"/>
  <c r="K602"/>
  <c r="J602"/>
  <c r="K601"/>
  <c r="J601"/>
  <c r="K600"/>
  <c r="J600"/>
  <c r="K598"/>
  <c r="J598"/>
  <c r="K596"/>
  <c r="J596"/>
  <c r="K593"/>
  <c r="J593"/>
  <c r="K591"/>
  <c r="J590"/>
  <c r="J589" s="1"/>
  <c r="J588" s="1"/>
  <c r="J587" s="1"/>
  <c r="J586" s="1"/>
  <c r="J585" s="1"/>
  <c r="J584" s="1"/>
  <c r="K590"/>
  <c r="K589" s="1"/>
  <c r="K588" s="1"/>
  <c r="K587" s="1"/>
  <c r="K586" s="1"/>
  <c r="K585" s="1"/>
  <c r="K584" s="1"/>
  <c r="J582"/>
  <c r="J581" s="1"/>
  <c r="J580" s="1"/>
  <c r="J579" s="1"/>
  <c r="J578" s="1"/>
  <c r="J577" s="1"/>
  <c r="J576" s="1"/>
  <c r="K582"/>
  <c r="K581" s="1"/>
  <c r="K580" s="1"/>
  <c r="K579" s="1"/>
  <c r="K578" s="1"/>
  <c r="K577" s="1"/>
  <c r="K576" s="1"/>
  <c r="K574"/>
  <c r="J574"/>
  <c r="K573"/>
  <c r="J573"/>
  <c r="J572" s="1"/>
  <c r="J571" s="1"/>
  <c r="K572"/>
  <c r="K571" s="1"/>
  <c r="K569"/>
  <c r="J569"/>
  <c r="K568"/>
  <c r="J568"/>
  <c r="J567" s="1"/>
  <c r="J566" s="1"/>
  <c r="J565" s="1"/>
  <c r="K567"/>
  <c r="K566" s="1"/>
  <c r="K565" s="1"/>
  <c r="K564" s="1"/>
  <c r="K562"/>
  <c r="J562"/>
  <c r="K560"/>
  <c r="J560"/>
  <c r="K559"/>
  <c r="J559"/>
  <c r="K558"/>
  <c r="J558"/>
  <c r="K557"/>
  <c r="J557"/>
  <c r="J556" s="1"/>
  <c r="J555" s="1"/>
  <c r="K556"/>
  <c r="K555" s="1"/>
  <c r="J553"/>
  <c r="J552" s="1"/>
  <c r="J551" s="1"/>
  <c r="J550" s="1"/>
  <c r="K553"/>
  <c r="K552" s="1"/>
  <c r="K551" s="1"/>
  <c r="K550" s="1"/>
  <c r="J548"/>
  <c r="K546"/>
  <c r="J546"/>
  <c r="K544"/>
  <c r="J544"/>
  <c r="J543" s="1"/>
  <c r="J542" s="1"/>
  <c r="J541" s="1"/>
  <c r="K537"/>
  <c r="K536" s="1"/>
  <c r="J537"/>
  <c r="J536" s="1"/>
  <c r="K534"/>
  <c r="J534"/>
  <c r="K528"/>
  <c r="K527" s="1"/>
  <c r="K526" s="1"/>
  <c r="K525" s="1"/>
  <c r="K524" s="1"/>
  <c r="J528"/>
  <c r="J527" s="1"/>
  <c r="J526" s="1"/>
  <c r="J525" s="1"/>
  <c r="J524" s="1"/>
  <c r="K520"/>
  <c r="K519" s="1"/>
  <c r="K518" s="1"/>
  <c r="J520"/>
  <c r="J519" s="1"/>
  <c r="J518" s="1"/>
  <c r="J516"/>
  <c r="J513"/>
  <c r="K513"/>
  <c r="J511"/>
  <c r="K511"/>
  <c r="J501"/>
  <c r="J500" s="1"/>
  <c r="J499" s="1"/>
  <c r="J498" s="1"/>
  <c r="J497" s="1"/>
  <c r="K501"/>
  <c r="K500" s="1"/>
  <c r="K499" s="1"/>
  <c r="K498" s="1"/>
  <c r="K497" s="1"/>
  <c r="K494"/>
  <c r="J494"/>
  <c r="J493" s="1"/>
  <c r="K493"/>
  <c r="K491"/>
  <c r="J491"/>
  <c r="K490"/>
  <c r="J490"/>
  <c r="K489"/>
  <c r="J489"/>
  <c r="J485"/>
  <c r="K483"/>
  <c r="J483"/>
  <c r="K481"/>
  <c r="J481"/>
  <c r="K476"/>
  <c r="K475" s="1"/>
  <c r="K474" s="1"/>
  <c r="K473" s="1"/>
  <c r="J476"/>
  <c r="J475"/>
  <c r="J474" s="1"/>
  <c r="J473" s="1"/>
  <c r="K466"/>
  <c r="J466"/>
  <c r="K465"/>
  <c r="J465"/>
  <c r="K464"/>
  <c r="J464"/>
  <c r="K461"/>
  <c r="J461"/>
  <c r="K459"/>
  <c r="J459"/>
  <c r="K449"/>
  <c r="J449"/>
  <c r="K447"/>
  <c r="J447"/>
  <c r="K445"/>
  <c r="J445"/>
  <c r="K439"/>
  <c r="K438" s="1"/>
  <c r="K437" s="1"/>
  <c r="K436" s="1"/>
  <c r="K435" s="1"/>
  <c r="J439"/>
  <c r="J438" s="1"/>
  <c r="J437" s="1"/>
  <c r="J436" s="1"/>
  <c r="J435" s="1"/>
  <c r="J431"/>
  <c r="J429"/>
  <c r="K429"/>
  <c r="K424" s="1"/>
  <c r="K423" s="1"/>
  <c r="J426"/>
  <c r="K419"/>
  <c r="K418" s="1"/>
  <c r="K417" s="1"/>
  <c r="K416" s="1"/>
  <c r="K415" s="1"/>
  <c r="J419"/>
  <c r="J418" s="1"/>
  <c r="J417" s="1"/>
  <c r="J416" s="1"/>
  <c r="J415" s="1"/>
  <c r="K413"/>
  <c r="J413"/>
  <c r="K411"/>
  <c r="J411"/>
  <c r="K409"/>
  <c r="K408" s="1"/>
  <c r="K407" s="1"/>
  <c r="K406" s="1"/>
  <c r="K405" s="1"/>
  <c r="J409"/>
  <c r="K394"/>
  <c r="J394"/>
  <c r="J392"/>
  <c r="K383"/>
  <c r="J383"/>
  <c r="K382"/>
  <c r="J382"/>
  <c r="K381"/>
  <c r="J381"/>
  <c r="K379"/>
  <c r="K378" s="1"/>
  <c r="J379"/>
  <c r="J378" s="1"/>
  <c r="K376"/>
  <c r="K375" s="1"/>
  <c r="J376"/>
  <c r="J375" s="1"/>
  <c r="K372"/>
  <c r="J372"/>
  <c r="K370"/>
  <c r="J370"/>
  <c r="K367"/>
  <c r="J367"/>
  <c r="K359"/>
  <c r="J359"/>
  <c r="K357"/>
  <c r="J357"/>
  <c r="K356"/>
  <c r="J356"/>
  <c r="K354"/>
  <c r="K353" s="1"/>
  <c r="K352" s="1"/>
  <c r="K351" s="1"/>
  <c r="K350" s="1"/>
  <c r="J354"/>
  <c r="J353" s="1"/>
  <c r="J352" s="1"/>
  <c r="J351" s="1"/>
  <c r="J350" s="1"/>
  <c r="K348"/>
  <c r="J348"/>
  <c r="K347"/>
  <c r="K346" s="1"/>
  <c r="K345" s="1"/>
  <c r="K344" s="1"/>
  <c r="J347"/>
  <c r="J346" s="1"/>
  <c r="J345" s="1"/>
  <c r="J344" s="1"/>
  <c r="K341"/>
  <c r="K340" s="1"/>
  <c r="K339" s="1"/>
  <c r="K338" s="1"/>
  <c r="K337" s="1"/>
  <c r="K336" s="1"/>
  <c r="J341"/>
  <c r="J340" s="1"/>
  <c r="J339" s="1"/>
  <c r="J338" s="1"/>
  <c r="J337" s="1"/>
  <c r="J336" s="1"/>
  <c r="K333"/>
  <c r="J333"/>
  <c r="K331"/>
  <c r="J331"/>
  <c r="K330"/>
  <c r="J330"/>
  <c r="K329"/>
  <c r="J329"/>
  <c r="K328"/>
  <c r="J328"/>
  <c r="K327"/>
  <c r="J327"/>
  <c r="K322"/>
  <c r="J322"/>
  <c r="K321"/>
  <c r="J321"/>
  <c r="K319"/>
  <c r="K318" s="1"/>
  <c r="K317" s="1"/>
  <c r="K316" s="1"/>
  <c r="K315" s="1"/>
  <c r="K314" s="1"/>
  <c r="K313" s="1"/>
  <c r="J319"/>
  <c r="J318" s="1"/>
  <c r="J317" s="1"/>
  <c r="J316" s="1"/>
  <c r="J315" s="1"/>
  <c r="J314" s="1"/>
  <c r="J313" s="1"/>
  <c r="K311"/>
  <c r="J311"/>
  <c r="K310"/>
  <c r="J310"/>
  <c r="K309"/>
  <c r="J309"/>
  <c r="K307"/>
  <c r="K306" s="1"/>
  <c r="K305" s="1"/>
  <c r="K304" s="1"/>
  <c r="K303" s="1"/>
  <c r="J307"/>
  <c r="J306" s="1"/>
  <c r="J305" s="1"/>
  <c r="J304" s="1"/>
  <c r="J303" s="1"/>
  <c r="K301"/>
  <c r="J301"/>
  <c r="K300"/>
  <c r="J300"/>
  <c r="K299"/>
  <c r="J299"/>
  <c r="K295"/>
  <c r="J295"/>
  <c r="K293"/>
  <c r="J293"/>
  <c r="K291"/>
  <c r="J291"/>
  <c r="K288"/>
  <c r="K287" s="1"/>
  <c r="J288"/>
  <c r="K285"/>
  <c r="K284" s="1"/>
  <c r="J285"/>
  <c r="J284" s="1"/>
  <c r="K276"/>
  <c r="K275" s="1"/>
  <c r="K274" s="1"/>
  <c r="K273" s="1"/>
  <c r="K272" s="1"/>
  <c r="J276"/>
  <c r="J275" s="1"/>
  <c r="J274" s="1"/>
  <c r="J273" s="1"/>
  <c r="J272" s="1"/>
  <c r="K270"/>
  <c r="J270"/>
  <c r="K269"/>
  <c r="J269"/>
  <c r="K268"/>
  <c r="J268"/>
  <c r="K267"/>
  <c r="J267"/>
  <c r="K266"/>
  <c r="J266"/>
  <c r="K260"/>
  <c r="K259" s="1"/>
  <c r="K258" s="1"/>
  <c r="J260"/>
  <c r="J259" s="1"/>
  <c r="J258" s="1"/>
  <c r="K256"/>
  <c r="J256"/>
  <c r="K254"/>
  <c r="J254"/>
  <c r="K252"/>
  <c r="J252"/>
  <c r="K242"/>
  <c r="J242"/>
  <c r="K240"/>
  <c r="J240"/>
  <c r="K237"/>
  <c r="J237"/>
  <c r="K235"/>
  <c r="J235"/>
  <c r="K225"/>
  <c r="J225"/>
  <c r="K224"/>
  <c r="J224"/>
  <c r="K223"/>
  <c r="J223"/>
  <c r="K222"/>
  <c r="J222"/>
  <c r="K221"/>
  <c r="K220" s="1"/>
  <c r="K219" s="1"/>
  <c r="K218" s="1"/>
  <c r="J221"/>
  <c r="J220"/>
  <c r="J219" s="1"/>
  <c r="J218" s="1"/>
  <c r="K215"/>
  <c r="J215"/>
  <c r="K213"/>
  <c r="K212" s="1"/>
  <c r="K211" s="1"/>
  <c r="K210" s="1"/>
  <c r="J213"/>
  <c r="J212" s="1"/>
  <c r="J211" s="1"/>
  <c r="J210" s="1"/>
  <c r="K208"/>
  <c r="J208"/>
  <c r="J207" s="1"/>
  <c r="K207"/>
  <c r="K204"/>
  <c r="J204"/>
  <c r="K202"/>
  <c r="J202"/>
  <c r="K201"/>
  <c r="J201"/>
  <c r="K200"/>
  <c r="K199" s="1"/>
  <c r="K198" s="1"/>
  <c r="J192"/>
  <c r="K185"/>
  <c r="J185"/>
  <c r="K184"/>
  <c r="K183" s="1"/>
  <c r="J184"/>
  <c r="J183"/>
  <c r="K181"/>
  <c r="K180" s="1"/>
  <c r="K179" s="1"/>
  <c r="K178" s="1"/>
  <c r="J181"/>
  <c r="J180" s="1"/>
  <c r="J179" s="1"/>
  <c r="J178" s="1"/>
  <c r="J177" s="1"/>
  <c r="K174"/>
  <c r="K173" s="1"/>
  <c r="K172" s="1"/>
  <c r="K171" s="1"/>
  <c r="K170" s="1"/>
  <c r="J174"/>
  <c r="J173" s="1"/>
  <c r="J172" s="1"/>
  <c r="J171" s="1"/>
  <c r="J170" s="1"/>
  <c r="J168"/>
  <c r="K165"/>
  <c r="J165"/>
  <c r="K164"/>
  <c r="J164"/>
  <c r="K163"/>
  <c r="K161"/>
  <c r="J161"/>
  <c r="K160"/>
  <c r="J160"/>
  <c r="K158"/>
  <c r="J158"/>
  <c r="K155"/>
  <c r="K153"/>
  <c r="J153"/>
  <c r="K150"/>
  <c r="K147"/>
  <c r="K142"/>
  <c r="J142"/>
  <c r="K139"/>
  <c r="J139"/>
  <c r="K137"/>
  <c r="J137"/>
  <c r="J136" s="1"/>
  <c r="K136"/>
  <c r="J134"/>
  <c r="K134"/>
  <c r="K126"/>
  <c r="K125" s="1"/>
  <c r="K124" s="1"/>
  <c r="K122"/>
  <c r="J122"/>
  <c r="K121"/>
  <c r="J121"/>
  <c r="K120"/>
  <c r="K119" s="1"/>
  <c r="K117"/>
  <c r="J117"/>
  <c r="K116"/>
  <c r="K115" s="1"/>
  <c r="K114" s="1"/>
  <c r="K113" s="1"/>
  <c r="K112" s="1"/>
  <c r="K108"/>
  <c r="J108"/>
  <c r="K107"/>
  <c r="K105"/>
  <c r="K104" s="1"/>
  <c r="K102"/>
  <c r="K101" s="1"/>
  <c r="K95"/>
  <c r="J95"/>
  <c r="J93"/>
  <c r="K93"/>
  <c r="K88"/>
  <c r="K85"/>
  <c r="K80"/>
  <c r="J80"/>
  <c r="J76"/>
  <c r="K76"/>
  <c r="K74"/>
  <c r="J74"/>
  <c r="K72"/>
  <c r="J72"/>
  <c r="K70"/>
  <c r="J70"/>
  <c r="K64"/>
  <c r="J64"/>
  <c r="K60"/>
  <c r="K59" s="1"/>
  <c r="J60"/>
  <c r="J59" s="1"/>
  <c r="K57"/>
  <c r="J57"/>
  <c r="K49"/>
  <c r="J49"/>
  <c r="J48" s="1"/>
  <c r="J47" s="1"/>
  <c r="K48"/>
  <c r="K47" s="1"/>
  <c r="J45"/>
  <c r="K45"/>
  <c r="J42"/>
  <c r="K42"/>
  <c r="J40"/>
  <c r="K40"/>
  <c r="K38"/>
  <c r="J38"/>
  <c r="K35"/>
  <c r="K34" s="1"/>
  <c r="J35"/>
  <c r="J34" s="1"/>
  <c r="K29"/>
  <c r="K28" s="1"/>
  <c r="K27" s="1"/>
  <c r="K26" s="1"/>
  <c r="K25" s="1"/>
  <c r="J29"/>
  <c r="J28" s="1"/>
  <c r="J27" s="1"/>
  <c r="J26" s="1"/>
  <c r="J25" s="1"/>
  <c r="K19"/>
  <c r="J19"/>
  <c r="K18"/>
  <c r="J18"/>
  <c r="K16"/>
  <c r="K15" s="1"/>
  <c r="K14" s="1"/>
  <c r="J16"/>
  <c r="J15" s="1"/>
  <c r="J14" s="1"/>
  <c r="J13" s="1"/>
  <c r="J12" s="1"/>
  <c r="J11" s="1"/>
  <c r="J10" s="1"/>
  <c r="K488" l="1"/>
  <c r="J391"/>
  <c r="J390" s="1"/>
  <c r="J389" s="1"/>
  <c r="J388" s="1"/>
  <c r="K636"/>
  <c r="K635" s="1"/>
  <c r="K634" s="1"/>
  <c r="J343"/>
  <c r="K283"/>
  <c r="K282" s="1"/>
  <c r="K281" s="1"/>
  <c r="K280" s="1"/>
  <c r="K279" s="1"/>
  <c r="K278" s="1"/>
  <c r="J251"/>
  <c r="J250" s="1"/>
  <c r="J249" s="1"/>
  <c r="J248" s="1"/>
  <c r="J247" s="1"/>
  <c r="J246" s="1"/>
  <c r="J245" s="1"/>
  <c r="J265"/>
  <c r="J264" s="1"/>
  <c r="J263" s="1"/>
  <c r="K265"/>
  <c r="K264" s="1"/>
  <c r="K263" s="1"/>
  <c r="J298"/>
  <c r="J297" s="1"/>
  <c r="J374"/>
  <c r="J480"/>
  <c r="J479" s="1"/>
  <c r="J478" s="1"/>
  <c r="J564"/>
  <c r="J366"/>
  <c r="J365" s="1"/>
  <c r="J533"/>
  <c r="J532" s="1"/>
  <c r="J287"/>
  <c r="J283" s="1"/>
  <c r="J335"/>
  <c r="J408"/>
  <c r="J407" s="1"/>
  <c r="J406" s="1"/>
  <c r="J405" s="1"/>
  <c r="J200"/>
  <c r="J199" s="1"/>
  <c r="J198" s="1"/>
  <c r="J234"/>
  <c r="J233" s="1"/>
  <c r="J232" s="1"/>
  <c r="J231" s="1"/>
  <c r="J230" s="1"/>
  <c r="J229" s="1"/>
  <c r="J228" s="1"/>
  <c r="J227" s="1"/>
  <c r="J217" s="1"/>
  <c r="K251"/>
  <c r="K250" s="1"/>
  <c r="K249" s="1"/>
  <c r="K248" s="1"/>
  <c r="K247" s="1"/>
  <c r="K246" s="1"/>
  <c r="K245" s="1"/>
  <c r="J488"/>
  <c r="K298"/>
  <c r="K297" s="1"/>
  <c r="K374"/>
  <c r="M374" s="1"/>
  <c r="J444"/>
  <c r="J443" s="1"/>
  <c r="J442" s="1"/>
  <c r="J441" s="1"/>
  <c r="J455"/>
  <c r="J636"/>
  <c r="J635" s="1"/>
  <c r="J634" s="1"/>
  <c r="K234"/>
  <c r="K233" s="1"/>
  <c r="K232" s="1"/>
  <c r="K231" s="1"/>
  <c r="K230" s="1"/>
  <c r="K229" s="1"/>
  <c r="K228" s="1"/>
  <c r="K227" s="1"/>
  <c r="K177"/>
  <c r="K343"/>
  <c r="K335" s="1"/>
  <c r="M335" s="1"/>
  <c r="K366"/>
  <c r="K365" s="1"/>
  <c r="K480"/>
  <c r="K479" s="1"/>
  <c r="K478" s="1"/>
  <c r="K533"/>
  <c r="K532" s="1"/>
  <c r="K543"/>
  <c r="K542" s="1"/>
  <c r="K541" s="1"/>
  <c r="M511"/>
  <c r="M512"/>
  <c r="M514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4"/>
  <c r="M635"/>
  <c r="M636"/>
  <c r="M637"/>
  <c r="M638"/>
  <c r="M639"/>
  <c r="M640"/>
  <c r="M641"/>
  <c r="M643"/>
  <c r="M644"/>
  <c r="K100"/>
  <c r="K99" s="1"/>
  <c r="K197"/>
  <c r="K196" s="1"/>
  <c r="K195" s="1"/>
  <c r="K194" s="1"/>
  <c r="K444"/>
  <c r="K443" s="1"/>
  <c r="K442" s="1"/>
  <c r="K441" s="1"/>
  <c r="J197"/>
  <c r="J196" s="1"/>
  <c r="J195" s="1"/>
  <c r="J194" s="1"/>
  <c r="M645"/>
  <c r="M646"/>
  <c r="J88"/>
  <c r="K141"/>
  <c r="K133" s="1"/>
  <c r="K132" s="1"/>
  <c r="K131" s="1"/>
  <c r="J68"/>
  <c r="K56"/>
  <c r="J56"/>
  <c r="J55" s="1"/>
  <c r="M194"/>
  <c r="M195"/>
  <c r="M196"/>
  <c r="M197"/>
  <c r="M198"/>
  <c r="M199"/>
  <c r="M200"/>
  <c r="M201"/>
  <c r="M202"/>
  <c r="M204"/>
  <c r="M207"/>
  <c r="M208"/>
  <c r="M210"/>
  <c r="M211"/>
  <c r="M212"/>
  <c r="M213"/>
  <c r="M215"/>
  <c r="M218"/>
  <c r="M219"/>
  <c r="M220"/>
  <c r="M221"/>
  <c r="M222"/>
  <c r="M223"/>
  <c r="M224"/>
  <c r="M225"/>
  <c r="M227"/>
  <c r="M228"/>
  <c r="M229"/>
  <c r="M230"/>
  <c r="M231"/>
  <c r="M232"/>
  <c r="M233"/>
  <c r="M234"/>
  <c r="M235"/>
  <c r="M236"/>
  <c r="M237"/>
  <c r="M238"/>
  <c r="M239"/>
  <c r="K68"/>
  <c r="J105"/>
  <c r="M105" s="1"/>
  <c r="J116"/>
  <c r="M116" s="1"/>
  <c r="J120"/>
  <c r="M120" s="1"/>
  <c r="J126"/>
  <c r="J147"/>
  <c r="M147" s="1"/>
  <c r="J150"/>
  <c r="J85"/>
  <c r="M85" s="1"/>
  <c r="J102"/>
  <c r="M102" s="1"/>
  <c r="J107"/>
  <c r="M107" s="1"/>
  <c r="M327"/>
  <c r="M328"/>
  <c r="M329"/>
  <c r="M330"/>
  <c r="M331"/>
  <c r="M332"/>
  <c r="M333"/>
  <c r="M334"/>
  <c r="M336"/>
  <c r="M337"/>
  <c r="M338"/>
  <c r="M339"/>
  <c r="M340"/>
  <c r="M341"/>
  <c r="M342"/>
  <c r="M343"/>
  <c r="M344"/>
  <c r="M345"/>
  <c r="M346"/>
  <c r="M347"/>
  <c r="M348"/>
  <c r="M350"/>
  <c r="M351"/>
  <c r="M352"/>
  <c r="M353"/>
  <c r="M354"/>
  <c r="M355"/>
  <c r="M356"/>
  <c r="M357"/>
  <c r="M358"/>
  <c r="M359"/>
  <c r="M360"/>
  <c r="M361"/>
  <c r="M365"/>
  <c r="M366"/>
  <c r="M367"/>
  <c r="M368"/>
  <c r="M369"/>
  <c r="M370"/>
  <c r="M371"/>
  <c r="M372"/>
  <c r="M373"/>
  <c r="M375"/>
  <c r="M376"/>
  <c r="M377"/>
  <c r="M378"/>
  <c r="M379"/>
  <c r="M380"/>
  <c r="M381"/>
  <c r="M382"/>
  <c r="M383"/>
  <c r="J37"/>
  <c r="J33" s="1"/>
  <c r="J32" s="1"/>
  <c r="J24" s="1"/>
  <c r="J23" s="1"/>
  <c r="J22" s="1"/>
  <c r="J21" s="1"/>
  <c r="M77"/>
  <c r="J155"/>
  <c r="M155" s="1"/>
  <c r="M156"/>
  <c r="M79"/>
  <c r="M81"/>
  <c r="M83"/>
  <c r="M84"/>
  <c r="M86"/>
  <c r="M87"/>
  <c r="M88"/>
  <c r="M89"/>
  <c r="M90"/>
  <c r="M91"/>
  <c r="M92"/>
  <c r="M93"/>
  <c r="M94"/>
  <c r="M95"/>
  <c r="M97"/>
  <c r="M98"/>
  <c r="M103"/>
  <c r="M106"/>
  <c r="M108"/>
  <c r="M109"/>
  <c r="M485"/>
  <c r="J540"/>
  <c r="M548"/>
  <c r="M431"/>
  <c r="M516"/>
  <c r="K392"/>
  <c r="K391" s="1"/>
  <c r="K390" s="1"/>
  <c r="K389" s="1"/>
  <c r="K388" s="1"/>
  <c r="K387" s="1"/>
  <c r="M435"/>
  <c r="M436"/>
  <c r="M437"/>
  <c r="M438"/>
  <c r="M439"/>
  <c r="M440"/>
  <c r="M441"/>
  <c r="M443"/>
  <c r="J454"/>
  <c r="M80"/>
  <c r="M82"/>
  <c r="M513"/>
  <c r="K510"/>
  <c r="M445"/>
  <c r="M446"/>
  <c r="M447"/>
  <c r="M448"/>
  <c r="M449"/>
  <c r="M450"/>
  <c r="M456"/>
  <c r="M457"/>
  <c r="M459"/>
  <c r="M460"/>
  <c r="M461"/>
  <c r="M462"/>
  <c r="M463"/>
  <c r="M464"/>
  <c r="M465"/>
  <c r="M466"/>
  <c r="M467"/>
  <c r="M473"/>
  <c r="M474"/>
  <c r="M475"/>
  <c r="M476"/>
  <c r="M478"/>
  <c r="M479"/>
  <c r="M480"/>
  <c r="M481"/>
  <c r="M482"/>
  <c r="M483"/>
  <c r="M484"/>
  <c r="J472"/>
  <c r="M111"/>
  <c r="M117"/>
  <c r="M121"/>
  <c r="M122"/>
  <c r="M126"/>
  <c r="M127"/>
  <c r="M38"/>
  <c r="M39"/>
  <c r="M40"/>
  <c r="M41"/>
  <c r="M42"/>
  <c r="M43"/>
  <c r="M44"/>
  <c r="M45"/>
  <c r="M46"/>
  <c r="M47"/>
  <c r="M48"/>
  <c r="M49"/>
  <c r="M69"/>
  <c r="M70"/>
  <c r="M71"/>
  <c r="M72"/>
  <c r="M73"/>
  <c r="M74"/>
  <c r="M75"/>
  <c r="M76"/>
  <c r="M134"/>
  <c r="M135"/>
  <c r="M136"/>
  <c r="M137"/>
  <c r="M138"/>
  <c r="M139"/>
  <c r="M140"/>
  <c r="M142"/>
  <c r="M143"/>
  <c r="M144"/>
  <c r="M145"/>
  <c r="M146"/>
  <c r="M148"/>
  <c r="M149"/>
  <c r="M150"/>
  <c r="M151"/>
  <c r="M152"/>
  <c r="M153"/>
  <c r="M154"/>
  <c r="M157"/>
  <c r="M158"/>
  <c r="M159"/>
  <c r="M160"/>
  <c r="M161"/>
  <c r="M170"/>
  <c r="M171"/>
  <c r="M172"/>
  <c r="M173"/>
  <c r="M174"/>
  <c r="M177"/>
  <c r="M178"/>
  <c r="M405"/>
  <c r="M406"/>
  <c r="M407"/>
  <c r="M408"/>
  <c r="M409"/>
  <c r="M410"/>
  <c r="M411"/>
  <c r="M412"/>
  <c r="M413"/>
  <c r="M414"/>
  <c r="M415"/>
  <c r="M416"/>
  <c r="M417"/>
  <c r="M418"/>
  <c r="M419"/>
  <c r="M420"/>
  <c r="K472"/>
  <c r="K471" s="1"/>
  <c r="K470" s="1"/>
  <c r="K469" s="1"/>
  <c r="K468" s="1"/>
  <c r="M518"/>
  <c r="M519"/>
  <c r="M520"/>
  <c r="K78"/>
  <c r="K422"/>
  <c r="J167"/>
  <c r="M168"/>
  <c r="J191"/>
  <c r="M192"/>
  <c r="J402"/>
  <c r="M403"/>
  <c r="J425"/>
  <c r="M426"/>
  <c r="M15"/>
  <c r="M16"/>
  <c r="M18"/>
  <c r="M19"/>
  <c r="M25"/>
  <c r="M26"/>
  <c r="M27"/>
  <c r="M28"/>
  <c r="M29"/>
  <c r="M34"/>
  <c r="M35"/>
  <c r="M56"/>
  <c r="M57"/>
  <c r="M59"/>
  <c r="M60"/>
  <c r="M63"/>
  <c r="M64"/>
  <c r="K130"/>
  <c r="M164"/>
  <c r="M165"/>
  <c r="M166"/>
  <c r="M240"/>
  <c r="M241"/>
  <c r="M242"/>
  <c r="M243"/>
  <c r="M245"/>
  <c r="M246"/>
  <c r="M247"/>
  <c r="M248"/>
  <c r="M249"/>
  <c r="M250"/>
  <c r="M251"/>
  <c r="M252"/>
  <c r="M253"/>
  <c r="M254"/>
  <c r="M255"/>
  <c r="M256"/>
  <c r="M257"/>
  <c r="M258"/>
  <c r="M259"/>
  <c r="M260"/>
  <c r="M263"/>
  <c r="M264"/>
  <c r="M265"/>
  <c r="M266"/>
  <c r="M267"/>
  <c r="M268"/>
  <c r="M269"/>
  <c r="M270"/>
  <c r="M272"/>
  <c r="M273"/>
  <c r="M274"/>
  <c r="M275"/>
  <c r="M276"/>
  <c r="M277"/>
  <c r="M284"/>
  <c r="M285"/>
  <c r="M286"/>
  <c r="M287"/>
  <c r="M288"/>
  <c r="M289"/>
  <c r="M290"/>
  <c r="M291"/>
  <c r="M292"/>
  <c r="M293"/>
  <c r="M294"/>
  <c r="M295"/>
  <c r="M296"/>
  <c r="M298"/>
  <c r="M299"/>
  <c r="M300"/>
  <c r="M301"/>
  <c r="M303"/>
  <c r="M304"/>
  <c r="M305"/>
  <c r="M306"/>
  <c r="M307"/>
  <c r="M308"/>
  <c r="M309"/>
  <c r="M310"/>
  <c r="M311"/>
  <c r="M313"/>
  <c r="M314"/>
  <c r="M315"/>
  <c r="M316"/>
  <c r="M317"/>
  <c r="M318"/>
  <c r="M319"/>
  <c r="M320"/>
  <c r="M321"/>
  <c r="M322"/>
  <c r="M323"/>
  <c r="M324"/>
  <c r="M388"/>
  <c r="M389"/>
  <c r="M390"/>
  <c r="M391"/>
  <c r="M392"/>
  <c r="M393"/>
  <c r="M394"/>
  <c r="M395"/>
  <c r="M429"/>
  <c r="M430"/>
  <c r="M488"/>
  <c r="M489"/>
  <c r="M490"/>
  <c r="M491"/>
  <c r="M493"/>
  <c r="M494"/>
  <c r="M495"/>
  <c r="M497"/>
  <c r="M498"/>
  <c r="M499"/>
  <c r="M500"/>
  <c r="M501"/>
  <c r="M502"/>
  <c r="J515"/>
  <c r="M524"/>
  <c r="M525"/>
  <c r="M526"/>
  <c r="M527"/>
  <c r="M528"/>
  <c r="M529"/>
  <c r="M532"/>
  <c r="M533"/>
  <c r="M534"/>
  <c r="M535"/>
  <c r="M536"/>
  <c r="M537"/>
  <c r="M538"/>
  <c r="M541"/>
  <c r="M542"/>
  <c r="M543"/>
  <c r="M544"/>
  <c r="M545"/>
  <c r="M546"/>
  <c r="M547"/>
  <c r="J400"/>
  <c r="M401"/>
  <c r="K540"/>
  <c r="M550"/>
  <c r="M179"/>
  <c r="M180"/>
  <c r="M181"/>
  <c r="M182"/>
  <c r="M183"/>
  <c r="M184"/>
  <c r="M185"/>
  <c r="K55"/>
  <c r="M55" s="1"/>
  <c r="K37"/>
  <c r="M37" s="1"/>
  <c r="K13"/>
  <c r="M14"/>
  <c r="M68" l="1"/>
  <c r="M472"/>
  <c r="M444"/>
  <c r="M442"/>
  <c r="J78"/>
  <c r="M297"/>
  <c r="K364"/>
  <c r="K363" s="1"/>
  <c r="K262"/>
  <c r="K217"/>
  <c r="M217" s="1"/>
  <c r="J364"/>
  <c r="J363" s="1"/>
  <c r="J362" s="1"/>
  <c r="J326" s="1"/>
  <c r="J282"/>
  <c r="M283"/>
  <c r="J67"/>
  <c r="J66" s="1"/>
  <c r="J101"/>
  <c r="J125"/>
  <c r="J115"/>
  <c r="J104"/>
  <c r="M402"/>
  <c r="J471"/>
  <c r="J539"/>
  <c r="J453"/>
  <c r="J141"/>
  <c r="J510"/>
  <c r="J509" s="1"/>
  <c r="M78"/>
  <c r="M458"/>
  <c r="K455"/>
  <c r="K33"/>
  <c r="K32" s="1"/>
  <c r="K67"/>
  <c r="M515"/>
  <c r="K129"/>
  <c r="J424"/>
  <c r="M425"/>
  <c r="J190"/>
  <c r="M191"/>
  <c r="J163"/>
  <c r="M167"/>
  <c r="K539"/>
  <c r="M540"/>
  <c r="J399"/>
  <c r="M400"/>
  <c r="M510"/>
  <c r="K509"/>
  <c r="K421"/>
  <c r="K12"/>
  <c r="M13"/>
  <c r="M364" l="1"/>
  <c r="J281"/>
  <c r="M282"/>
  <c r="K362"/>
  <c r="M363"/>
  <c r="M33"/>
  <c r="M104"/>
  <c r="J114"/>
  <c r="M115"/>
  <c r="J124"/>
  <c r="M125"/>
  <c r="J100"/>
  <c r="M101"/>
  <c r="J452"/>
  <c r="J531"/>
  <c r="J470"/>
  <c r="M471"/>
  <c r="J508"/>
  <c r="J133"/>
  <c r="M141"/>
  <c r="M455"/>
  <c r="K454"/>
  <c r="M67"/>
  <c r="K66"/>
  <c r="J398"/>
  <c r="M399"/>
  <c r="K531"/>
  <c r="M539"/>
  <c r="M163"/>
  <c r="J189"/>
  <c r="M190"/>
  <c r="J423"/>
  <c r="M424"/>
  <c r="M509"/>
  <c r="K508"/>
  <c r="K128"/>
  <c r="M32"/>
  <c r="K24"/>
  <c r="K11"/>
  <c r="M12"/>
  <c r="J280" l="1"/>
  <c r="M281"/>
  <c r="M362"/>
  <c r="K326"/>
  <c r="M326" s="1"/>
  <c r="M124"/>
  <c r="J119"/>
  <c r="J99"/>
  <c r="M100"/>
  <c r="J113"/>
  <c r="M114"/>
  <c r="J469"/>
  <c r="M470"/>
  <c r="J132"/>
  <c r="M133"/>
  <c r="J507"/>
  <c r="J530"/>
  <c r="J451"/>
  <c r="M454"/>
  <c r="K453"/>
  <c r="M66"/>
  <c r="K54"/>
  <c r="J422"/>
  <c r="M423"/>
  <c r="J188"/>
  <c r="M189"/>
  <c r="K530"/>
  <c r="M531"/>
  <c r="J397"/>
  <c r="M398"/>
  <c r="M508"/>
  <c r="K507"/>
  <c r="M24"/>
  <c r="K23"/>
  <c r="K10"/>
  <c r="M11"/>
  <c r="J279" l="1"/>
  <c r="M280"/>
  <c r="M99"/>
  <c r="J54"/>
  <c r="J53" s="1"/>
  <c r="J52" s="1"/>
  <c r="J51" s="1"/>
  <c r="M119"/>
  <c r="J112"/>
  <c r="M113"/>
  <c r="J523"/>
  <c r="J506"/>
  <c r="J468"/>
  <c r="M469"/>
  <c r="M132"/>
  <c r="J131"/>
  <c r="M453"/>
  <c r="K452"/>
  <c r="K53"/>
  <c r="J396"/>
  <c r="M397"/>
  <c r="K523"/>
  <c r="M530"/>
  <c r="J187"/>
  <c r="M188"/>
  <c r="J421"/>
  <c r="M422"/>
  <c r="M507"/>
  <c r="K506"/>
  <c r="K22"/>
  <c r="M23"/>
  <c r="M10"/>
  <c r="J278" l="1"/>
  <c r="M279"/>
  <c r="M523"/>
  <c r="M54"/>
  <c r="M112"/>
  <c r="M187"/>
  <c r="M468"/>
  <c r="J505"/>
  <c r="M131"/>
  <c r="J130"/>
  <c r="J129" s="1"/>
  <c r="M452"/>
  <c r="K451"/>
  <c r="K52"/>
  <c r="M53"/>
  <c r="J404"/>
  <c r="M421"/>
  <c r="J387"/>
  <c r="M396"/>
  <c r="M506"/>
  <c r="K505"/>
  <c r="K21"/>
  <c r="M22"/>
  <c r="J262" l="1"/>
  <c r="M262" s="1"/>
  <c r="M278"/>
  <c r="M130"/>
  <c r="J504"/>
  <c r="M451"/>
  <c r="K404"/>
  <c r="K386" s="1"/>
  <c r="K385" s="1"/>
  <c r="K325" s="1"/>
  <c r="M52"/>
  <c r="K51"/>
  <c r="M51" s="1"/>
  <c r="M505"/>
  <c r="K504"/>
  <c r="J128"/>
  <c r="M129"/>
  <c r="J386"/>
  <c r="M387"/>
  <c r="M21"/>
  <c r="K9"/>
  <c r="J503" l="1"/>
  <c r="M404"/>
  <c r="J385"/>
  <c r="M386"/>
  <c r="J9"/>
  <c r="M128"/>
  <c r="M504"/>
  <c r="K503"/>
  <c r="K8" s="1"/>
  <c r="M503" l="1"/>
  <c r="J325"/>
  <c r="M385"/>
  <c r="J8"/>
  <c r="J7" s="1"/>
  <c r="M9"/>
  <c r="K7"/>
  <c r="M325" l="1"/>
  <c r="M8"/>
  <c r="M7"/>
</calcChain>
</file>

<file path=xl/comments1.xml><?xml version="1.0" encoding="utf-8"?>
<comments xmlns="http://schemas.openxmlformats.org/spreadsheetml/2006/main">
  <authors>
    <author>Автор</author>
  </authors>
  <commentList>
    <comment ref="M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<sst xmlns="http://schemas.openxmlformats.org/spreadsheetml/2006/main" count="4625" uniqueCount="591">
  <si>
    <t/>
  </si>
  <si>
    <t>Распределение бюджетных ассигнований по разделам, подразделам, целевым статьям, статьям, подстатьям и видам 
расходов классификации расходов бюджета  МО "Поселок Айхал" на 2018 год</t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</si>
  <si>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</si>
  <si>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</si>
  <si>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</si>
  <si>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</si>
  <si>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</si>
  <si>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</si>
  <si>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</si>
  <si>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</si>
  <si>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</si>
  <si>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ВСЕГО</t>
  </si>
  <si>
    <t>803</t>
  </si>
  <si>
    <t>Администрация Муниципального Образования "Поселок Айхал"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</si>
  <si>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</si>
  <si>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</si>
  <si>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</si>
  <si>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</si>
  <si>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</si>
  <si>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</si>
  <si>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</si>
  <si>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</si>
  <si>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</si>
  <si>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</si>
  <si>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</si>
  <si>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</si>
  <si>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</si>
  <si>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</si>
  <si>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</si>
  <si>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Заработная плата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</si>
  <si>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</si>
  <si>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</si>
  <si>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</si>
  <si>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оплату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</si>
  <si>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</si>
  <si>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</si>
  <si>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</si>
  <si>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</si>
  <si>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</si>
  <si>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</si>
  <si>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</si>
  <si>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</si>
  <si>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</si>
  <si>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Возмещение расходов, связанных с проездом в отпуск</t>
  </si>
  <si>
    <t>1101</t>
  </si>
  <si>
    <t>1104</t>
  </si>
  <si>
    <t xml:space="preserve">Прочие компенсации по подстатье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</si>
  <si>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</si>
  <si>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</si>
  <si>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расходы</t>
  </si>
  <si>
    <t>Иные расходы по подстатье 290</t>
  </si>
  <si>
    <t>командировочные расходы депутатов</t>
  </si>
  <si>
    <t>премирование депутатов</t>
  </si>
  <si>
    <t>Начисл. на  опл.труд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</si>
  <si>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</si>
  <si>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</si>
  <si>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</si>
  <si>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</si>
  <si>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</si>
  <si>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</si>
  <si>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</si>
  <si>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</si>
  <si>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Увелич.стоим.мат.зап</t>
  </si>
  <si>
    <t>340</t>
  </si>
  <si>
    <t>Приобретение прочих материальных запасов</t>
  </si>
  <si>
    <t>1123</t>
  </si>
  <si>
    <t>Прочая закупка товаров, работ и услуг для обеспечения государственных (муниципальных) нужд</t>
  </si>
  <si>
    <t>244</t>
  </si>
  <si>
    <t>Прочие услуги</t>
  </si>
  <si>
    <t>226</t>
  </si>
  <si>
    <t>Подписка на периодические и справочные издания</t>
  </si>
  <si>
    <t>1137</t>
  </si>
  <si>
    <t>Плата за обучение на курсах повышения квалификации, подготовки и переподготовки специалистов</t>
  </si>
  <si>
    <t>1139</t>
  </si>
  <si>
    <t>290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</si>
  <si>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</si>
  <si>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</si>
  <si>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Представительские расходы, прием и обслуживание делегаций</t>
  </si>
  <si>
    <t>1149</t>
  </si>
  <si>
    <t>Увелич.стоим ОС</t>
  </si>
  <si>
    <t>310</t>
  </si>
  <si>
    <t xml:space="preserve">Приобретение (изготовление) основных средств </t>
  </si>
  <si>
    <t>1116</t>
  </si>
  <si>
    <t>Социальное обеспечение и иные выплаты населению</t>
  </si>
  <si>
    <t>300</t>
  </si>
  <si>
    <t>Премии и гранты</t>
  </si>
  <si>
    <t>350</t>
  </si>
  <si>
    <t>Выплата государственных премий, денежных компенсацаций, надбавок и иных выплат</t>
  </si>
  <si>
    <t>1146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</si>
  <si>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</si>
  <si>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</si>
  <si>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Командировочные расходы</t>
  </si>
  <si>
    <t>1124</t>
  </si>
  <si>
    <t>Услуги по содержанию имущества</t>
  </si>
  <si>
    <t>225</t>
  </si>
  <si>
    <t xml:space="preserve">Текущий и капитальный ремонт и реставрация нефинансовых активов </t>
  </si>
  <si>
    <t>Услуги в области информационных технологий</t>
  </si>
  <si>
    <t>1136</t>
  </si>
  <si>
    <t>Приобретение (изготовление) основных средств</t>
  </si>
  <si>
    <t>Транспортные услуги</t>
  </si>
  <si>
    <t>222</t>
  </si>
  <si>
    <t xml:space="preserve">Другие расходы по оплате транспортных услуг 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</si>
  <si>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</si>
  <si>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</si>
  <si>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</si>
  <si>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</si>
  <si>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</si>
  <si>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</si>
  <si>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</si>
  <si>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</si>
  <si>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</si>
  <si>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</si>
  <si>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</si>
  <si>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1105</t>
  </si>
  <si>
    <t>1111</t>
  </si>
  <si>
    <t xml:space="preserve">Другие расходы по содержанию имущества </t>
  </si>
  <si>
    <t>1129</t>
  </si>
  <si>
    <t>Услуги вневедомственной и ведомственной (в т.ч. пожарной) охраны</t>
  </si>
  <si>
    <t>1134</t>
  </si>
  <si>
    <t>Иные работы и услуги по подстатье 226</t>
  </si>
  <si>
    <t>1140</t>
  </si>
  <si>
    <t>Увеличение стоимости ОС</t>
  </si>
  <si>
    <t>Приобретение горюче-смазочных материалов</t>
  </si>
  <si>
    <t>1121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</si>
  <si>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</si>
  <si>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</si>
  <si>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</si>
  <si>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</si>
  <si>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</si>
  <si>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</si>
  <si>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Уплата налогов (включаемых в состав расходов), госпошлин и сборов, разного рода платежей в бюджеты всех уровней </t>
  </si>
  <si>
    <t>1143</t>
  </si>
  <si>
    <t>Уплата прочих налогов, сборов и иных платежей</t>
  </si>
  <si>
    <t>852</t>
  </si>
  <si>
    <t>Уплата иных платежей</t>
  </si>
  <si>
    <t>Уплата штрафов, пеней</t>
  </si>
  <si>
    <t xml:space="preserve">Иные расходы по подстатье 290 </t>
  </si>
  <si>
    <t>Другие общегосударственные вопросы</t>
  </si>
  <si>
    <t>13</t>
  </si>
  <si>
    <t>Прочие непрограммные расходы</t>
  </si>
  <si>
    <t>99 5 00 00000</t>
  </si>
  <si>
    <t>99 5 00 71100</t>
  </si>
  <si>
    <t>1150</t>
  </si>
  <si>
    <t>Расходы по управлению муниицпальным имуществом и земельными ресурсами</t>
  </si>
  <si>
    <t>99 5 00 91002</t>
  </si>
  <si>
    <t>Закупка товаров, работ, услуг в целях капитального ремонта государственного (муниципального) имущества</t>
  </si>
  <si>
    <t>243</t>
  </si>
  <si>
    <t>Усл.по сод-ю им-ва</t>
  </si>
  <si>
    <t>Текущий и капитальный ремонт и реставрация нефинансовых активов</t>
  </si>
  <si>
    <t>Содержание в чистоте помещений, зданий, дворов, иного имущества</t>
  </si>
  <si>
    <t>Другие расходы по содержанию имущества</t>
  </si>
  <si>
    <t>Установка, наладка, монтаж пожарной, охранной сигнализации, локально-вычислительных сетей, систем видеонаблюдения, контроля доступа и другие монтажные работы</t>
  </si>
  <si>
    <t>Услуги по страхованию</t>
  </si>
  <si>
    <t>1135</t>
  </si>
  <si>
    <t>Приобретение (изготовление) подарочной продукции</t>
  </si>
  <si>
    <t>Уплата штрафов, пеней за несвоевременную уплату налогов и сборов, другие экономические санкции</t>
  </si>
  <si>
    <t>Выполнение других обязательств муниципальных образований</t>
  </si>
  <si>
    <t>Представительские расходы</t>
  </si>
  <si>
    <t>Условно утвержденные расходы</t>
  </si>
  <si>
    <t>99 9 00 00000</t>
  </si>
  <si>
    <t>Наказы избирателей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</si>
  <si>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</si>
  <si>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</si>
  <si>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</si>
  <si>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</si>
  <si>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</si>
  <si>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НАЦ.БЕЗОПАСНОСТЬ И ПРАВООХРАНИТЕЛЬНАЯ ДЕЯТЕЛЬНОСТЬ</t>
  </si>
  <si>
    <t>ЦП "Профилактика правонарушений на территории МО "Поселок Айхал" Мирнинского района РС (Я) "</t>
  </si>
  <si>
    <t>17 0 00 0000 0</t>
  </si>
  <si>
    <t>ЦП "Профилактика правонарушений на территории МО "Поселок Айхал" Мирнинского района РС (Я) на 2017-2019 г.г."</t>
  </si>
  <si>
    <t>17 1 00 0000 0</t>
  </si>
  <si>
    <t>Организация и проведение профилактических мероприятий</t>
  </si>
  <si>
    <t>17 1 00 10010</t>
  </si>
  <si>
    <t>70 2 00 10290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</si>
  <si>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</si>
  <si>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</si>
  <si>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</si>
  <si>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</si>
  <si>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</si>
  <si>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</si>
  <si>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</si>
  <si>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99 5 00 91003</t>
  </si>
  <si>
    <t>Услуги страхования</t>
  </si>
  <si>
    <t>Увеличение стоимости основных средств</t>
  </si>
  <si>
    <t>Приобретение основных средств</t>
  </si>
  <si>
    <t>Увеличение стоимости материальных запасов</t>
  </si>
  <si>
    <t xml:space="preserve">Приобретение медикаментов  </t>
  </si>
  <si>
    <t xml:space="preserve">Приобретение продуктов питания </t>
  </si>
  <si>
    <t>НАЦИОНАЛЬНАЯ ЭКОНОМИКА</t>
  </si>
  <si>
    <t>Сельское хозяйство и рыболовство</t>
  </si>
  <si>
    <t>05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</si>
  <si>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</si>
  <si>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99 5 0063360</t>
  </si>
  <si>
    <t xml:space="preserve">Иные работы и услуги по подстатье 226 </t>
  </si>
  <si>
    <t>Расходы в области сельского хозяйства</t>
  </si>
  <si>
    <t>99 5 0091005</t>
  </si>
  <si>
    <t>Дорожное хозяйство (дорожные фонды)</t>
  </si>
  <si>
    <t>ЦП "Содержание и ремонт, комплексное благоустройство улично-дорожной сети МО "Поселок Айхал" Мирнинского района РС (Я) "</t>
  </si>
  <si>
    <t>18 5 00 00000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</si>
  <si>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</si>
  <si>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</si>
  <si>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18 5 00 10010</t>
  </si>
  <si>
    <t>Иные работы и услуги по подстатье 226 (паспортизация дорог)</t>
  </si>
  <si>
    <t>Приобретение (изготовление) основных средств (приобретение сигнальных столбиков)</t>
  </si>
  <si>
    <t>Приобретение мат.запасов</t>
  </si>
  <si>
    <t>Другие вопросы в области национальной экономики</t>
  </si>
  <si>
    <t>12</t>
  </si>
  <si>
    <t>ЦП "Поддержка и развитие малого и среднего предпринимательства в МО "Поселок Айхал" Мирнинского района РС (Я) "</t>
  </si>
  <si>
    <t>26 0 00 00000</t>
  </si>
  <si>
    <t>Поддержка субъектов малого и среднего предпринимателства</t>
  </si>
  <si>
    <t>26 3 00 10010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</si>
  <si>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</si>
  <si>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</si>
  <si>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Безв.переч.кроме гос </t>
  </si>
  <si>
    <t>Мероприятия, наравленные на развитие малого и среднего предпринимательства</t>
  </si>
  <si>
    <t>26 3 00 10040</t>
  </si>
  <si>
    <t xml:space="preserve">Иные работы, услуги по подст.226 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</si>
  <si>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</si>
  <si>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</si>
  <si>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</si>
  <si>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Жилищное хозяйство</t>
  </si>
  <si>
    <t>Капитальный ремонт общего имущества многоквартирных домов</t>
  </si>
  <si>
    <t>20 4 00 00000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</si>
  <si>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</si>
  <si>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20 4 00 10010</t>
  </si>
  <si>
    <t>ЦП "Муниципальная адресная программа текущего и капитального ремонта многоквартирных домов, все помещения которых находятся в муниципальной собственности МО "Поселок Айхал" Мирнинского района РС (Я) "</t>
  </si>
  <si>
    <t>20 4 00 10030</t>
  </si>
  <si>
    <t>Приобретение строительных материалов</t>
  </si>
  <si>
    <t>1112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</si>
  <si>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</si>
  <si>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</si>
  <si>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Безвоз.переч.гос.орг</t>
  </si>
  <si>
    <t>241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</si>
  <si>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</si>
  <si>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</si>
  <si>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</si>
  <si>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ЦП "Городская среда"</t>
  </si>
  <si>
    <t>Поддержка государственных программ субъектов РФ и муниципальных программ формированя современной городской среды (за счет средств МБ)</t>
  </si>
  <si>
    <t>23 1 00 L555 0</t>
  </si>
  <si>
    <t>ЦП "Благоустройство" МО "Поселок Айхал" Мирнинского района РС (Я) "</t>
  </si>
  <si>
    <t>23 2 00 00000</t>
  </si>
  <si>
    <t>Содержание и ремонт объектов уличного освещения</t>
  </si>
  <si>
    <t>23 2 00 10010</t>
  </si>
  <si>
    <t>Увелич. стоим. мат.запасов</t>
  </si>
  <si>
    <t>Очистка и посадка зеленой зоны</t>
  </si>
  <si>
    <t>23 2 00 10020</t>
  </si>
  <si>
    <t>Увелич.стоим.осн.средств</t>
  </si>
  <si>
    <t>Организация ритуальных услуг и содержание мест захоронения</t>
  </si>
  <si>
    <t>23 2 00 10030</t>
  </si>
  <si>
    <t>Другие расходы по оплате транспортных услуг</t>
  </si>
  <si>
    <t>Содержание скверов и площадей</t>
  </si>
  <si>
    <t>23 2 00 10040</t>
  </si>
  <si>
    <t>Организация и утилизация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</si>
  <si>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</si>
  <si>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</si>
  <si>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</si>
  <si>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1133</t>
  </si>
  <si>
    <t>ОБРАЗОВАНИЕ</t>
  </si>
  <si>
    <t>07</t>
  </si>
  <si>
    <t>Молодежная политика и оздоровление детей</t>
  </si>
  <si>
    <t>ЦП "Приоритетные направления по молодежной политике в п. Айхал Мирнинского района РС (Я)"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</si>
  <si>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</si>
  <si>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</si>
  <si>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</si>
  <si>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</si>
  <si>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</si>
  <si>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Иные работы, услуги по подст.226</t>
  </si>
  <si>
    <t>Стипендии</t>
  </si>
  <si>
    <t xml:space="preserve">Выплата государственных премий, денежных компенсацаций, надбавок и иных выплат </t>
  </si>
  <si>
    <t>КУЛЬТУРА, КИНЕМАТОГРАФИЯ</t>
  </si>
  <si>
    <t>08</t>
  </si>
  <si>
    <t>ЦП "Развитие культуры и социокультурного пространства в п. айхал Мирнинского района РС (Я)"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</si>
  <si>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</si>
  <si>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</si>
  <si>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</si>
  <si>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</si>
  <si>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</si>
  <si>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Пиобретение основных средств</t>
  </si>
  <si>
    <t>СОЦИАЛЬНАЯ ПОЛИТИКА</t>
  </si>
  <si>
    <t>10</t>
  </si>
  <si>
    <t>Пенсионное обеспечение</t>
  </si>
  <si>
    <t>99 5 00 91019</t>
  </si>
  <si>
    <t>Публичные нормативные социальные выплаты гражданам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</si>
  <si>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</si>
  <si>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</si>
  <si>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</si>
  <si>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Социальная поддержка граждан </t>
  </si>
  <si>
    <t>15 0 00 00000</t>
  </si>
  <si>
    <t>Социальное обслуживание граждан</t>
  </si>
  <si>
    <t>15 2 00 00000</t>
  </si>
  <si>
    <t>Поддержка социально ориентированных некоммерческих организаций</t>
  </si>
  <si>
    <t>15 2 00 10010</t>
  </si>
  <si>
    <t>Субсидии некоммерческим организациям (за исключением  государстенных (муниципальных) учреждений)</t>
  </si>
  <si>
    <t>Иные субсидии некоммерческим организациям</t>
  </si>
  <si>
    <t>Безв.переч.организациям, за исключением государственных и муниципальных организаций</t>
  </si>
  <si>
    <t>Меры социальной поддержки отдельных категорий граждан</t>
  </si>
  <si>
    <t>15 3 00 00000</t>
  </si>
  <si>
    <t>ЦП "Социальная поддержка населения МО "Поселок Айхал" Мирнинского района РС (Я)"</t>
  </si>
  <si>
    <t>15 3 00 10010</t>
  </si>
  <si>
    <t>65 5 00 70500</t>
  </si>
  <si>
    <t>Приобретение прочих материальных запасов (приобретение бутылированной воды для школ, больницы)</t>
  </si>
  <si>
    <t>Пособия, компенсации, меры социальной поддержки по публичным нормативным обязательствам</t>
  </si>
  <si>
    <t>Пос.по соц.пом.нас-ю</t>
  </si>
  <si>
    <t>262</t>
  </si>
  <si>
    <t>Другие выплаты по социальной помощи</t>
  </si>
  <si>
    <t>1142</t>
  </si>
  <si>
    <t>Доступная среда</t>
  </si>
  <si>
    <t>15 5 00 00000</t>
  </si>
  <si>
    <t>ЦП "Безбарьерная среда в МО "Поселок Айхал" Мирнинского района РС (Я)"</t>
  </si>
  <si>
    <t>15 5 00 10010</t>
  </si>
  <si>
    <t>Обеспечение качественным жильем и повышение качества жилищно-коммунальных услуг</t>
  </si>
  <si>
    <t>20 0 00 00000</t>
  </si>
  <si>
    <t>Подпрограмма "Переселение граждан из ветхого и аварийного жилищного фонда МО "Поселок Айхал" Мирнинского района РС (Я)"</t>
  </si>
  <si>
    <t>20 3 00 00000</t>
  </si>
  <si>
    <t>Перселение граждан из аварийного жилищного фонда</t>
  </si>
  <si>
    <t>20 3 00 10030</t>
  </si>
  <si>
    <t>Подпрограмма "Обеспечение жильем молодых семей МО "Поселок Айхал" Мирнинского айона РС (Я)"</t>
  </si>
  <si>
    <t>20 3 00 L0200</t>
  </si>
  <si>
    <t>Мероприятия  подпрограммы "Обеспечение жильем молодых семей" федеральной целевой программы "Жилище"  (за счет средств МБ)</t>
  </si>
  <si>
    <t>Социальные выплаты гражданам, кроме публичных нормативных социальных выплат</t>
  </si>
  <si>
    <t>320</t>
  </si>
  <si>
    <t>Расходы в области социального обеспечения населения</t>
  </si>
  <si>
    <t>99 5 00 91012</t>
  </si>
  <si>
    <t>Другие вопросы в области социальной политики</t>
  </si>
  <si>
    <t>06</t>
  </si>
  <si>
    <t>ЦП "Профилактика безнадзорности и правонарушений среди несовершеннолетних МО "Поселок Айхал"</t>
  </si>
  <si>
    <t>Меры социальной поддержки для семьи и дете из малообеспеченных и многодетных семей</t>
  </si>
  <si>
    <t xml:space="preserve">Приобретение прочих материальных запасов </t>
  </si>
  <si>
    <t>Пособия, компенсации и иные социальные выплаты гражданам, кроме публичных нормативных обязательств</t>
  </si>
  <si>
    <t xml:space="preserve">Другие выплаты по социальной помощи </t>
  </si>
  <si>
    <t>321</t>
  </si>
  <si>
    <t>ФИЗИЧЕСКАЯ КУЛЬТУРА И СПОРТ</t>
  </si>
  <si>
    <t>11</t>
  </si>
  <si>
    <t>Другие вопросы в области физической культуры и спорта</t>
  </si>
  <si>
    <t>ЦП "Развитие физической культуры и спорта МО"Поселок Айхал" Мирнинского района РС (Я)"</t>
  </si>
  <si>
    <t>14 0 00 00000</t>
  </si>
  <si>
    <t>Развитие массового спорта</t>
  </si>
  <si>
    <t>14 2 00 00000</t>
  </si>
  <si>
    <t>Организация и проведение физкультурно-оздоровиельных и спортивно-массовых мероприятий</t>
  </si>
  <si>
    <t>14 2 00 10010</t>
  </si>
  <si>
    <t>Приобретение мягкого инвентаря</t>
  </si>
  <si>
    <t>Обслуживание госуд.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</si>
  <si>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</si>
  <si>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</si>
  <si>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99 5 00 91015</t>
  </si>
  <si>
    <t>Обслуживание внутреннего долгового обязательства</t>
  </si>
  <si>
    <t>231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</si>
  <si>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</si>
  <si>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</si>
  <si>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</si>
  <si>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</si>
  <si>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</si>
  <si>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</si>
  <si>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</si>
  <si>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</si>
  <si>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</si>
  <si>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</si>
  <si>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</si>
  <si>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</si>
  <si>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</si>
  <si>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</si>
  <si>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</si>
  <si>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</si>
  <si>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</si>
  <si>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</si>
  <si>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льготный проезд</t>
  </si>
  <si>
    <t>Капитальные вложения в объекты муниципальной собственности</t>
  </si>
  <si>
    <t>Бюджетные инвестиции в объекты капитального строительства муниципальной собственности</t>
  </si>
  <si>
    <t>Инвестиции в строительство основных средств</t>
  </si>
  <si>
    <t>Исполнение судебных актов</t>
  </si>
  <si>
    <t>Исполнение судебных актов РФ и мировых соглашений органов местнго самоуправления</t>
  </si>
  <si>
    <t>Возмещение морального вреда по решению судебных оргоанов и оплата судебных издержек</t>
  </si>
  <si>
    <t>18-365</t>
  </si>
  <si>
    <t>18-783</t>
  </si>
  <si>
    <t>Печисления другим бюджетам бюджетной системы РФ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</si>
  <si>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</si>
  <si>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договор №122 Ростелеком</t>
  </si>
  <si>
    <t>приобретение акустики</t>
  </si>
  <si>
    <t>Приложение №1</t>
  </si>
  <si>
    <t>к решению сессии от 28.02.2018 г. АПС IV-№9-</t>
  </si>
  <si>
    <t>к решению сессии от 27.03.2018 г. АПС IV-№10-17</t>
  </si>
  <si>
    <t>Прогнозируемый объем поступления доходов в   МО "Поселок Айхал" на 2018 год</t>
  </si>
  <si>
    <t>тыс. рублей</t>
  </si>
  <si>
    <t>КБК</t>
  </si>
  <si>
    <t xml:space="preserve">Сумма </t>
  </si>
  <si>
    <t>уточнение (+,-)</t>
  </si>
  <si>
    <t>уточненный бюджет 7-</t>
  </si>
  <si>
    <t>уточненный бюджет 9-</t>
  </si>
  <si>
    <t>НАЛОГОВЫЕ И НЕНАЛОГОВЫЕ ДОХОДЫ</t>
  </si>
  <si>
    <t>Налоговые</t>
  </si>
  <si>
    <t>000 101 00000 00 0000 000</t>
  </si>
  <si>
    <t>НАЛОГИ НА ПРИБЫЛЬ, ДОХОДЫ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</si>
  <si>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</si>
  <si>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</si>
  <si>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</si>
  <si>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</si>
  <si>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</si>
  <si>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</si>
  <si>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000 103 00000 00 0000 000</t>
  </si>
  <si>
    <t>НАЛОГИ НА ТОВАРЫ (РАБОТЫ, УСЛУГИ), РЕАЛИЗУЕМЫЕ НА ТЕРРИТОРИИ РОССИЙСКОЙ ФЕДЕРАЦИИ</t>
  </si>
  <si>
    <t>100 103 02230 01 0000 110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</si>
  <si>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</si>
  <si>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</si>
  <si>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</si>
  <si>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</si>
  <si>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</si>
  <si>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</si>
  <si>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</si>
  <si>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</si>
  <si>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</si>
  <si>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</si>
  <si>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</si>
  <si>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182 1 06 06033 13 0000 110</t>
  </si>
  <si>
    <t>Земельный налог с организаций, обладающих земельным участком, расположенным в границах сельских поселений</t>
  </si>
  <si>
    <t>182 1 06 06043 13 0000 110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</si>
  <si>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</si>
  <si>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</si>
  <si>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</si>
  <si>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</si>
  <si>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803 1 11 05013 13 0000 120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</si>
  <si>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ородских поселений, а также средства от продажи права на заключение договоров аренды указанных земельных участков</t>
  </si>
  <si>
    <t>803 1 11 05025 13 0000 120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</si>
  <si>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</si>
  <si>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803 1 11 05035 13 0000 120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</si>
  <si>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</si>
  <si>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</si>
  <si>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</si>
  <si>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000 113 00000 00 0000 000</t>
  </si>
  <si>
    <t>ДОХОДЫ ОТ ОКАЗАНИЯ ПЛАТНЫХ УСЛУГ (РАБОТ) И КОМПЕНСАЦИИ ЗАТРАТ ГОСУДАРСТВА</t>
  </si>
  <si>
    <t>803 1 13 02995 13 0000 130</t>
  </si>
  <si>
    <t>Прочие доходы от компенсации затрат  бюджетов городских поселений</t>
  </si>
  <si>
    <t>000 114 00000 00 0000 000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</si>
  <si>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</si>
  <si>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</si>
  <si>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</si>
  <si>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803 1 16 90050 13 0000 140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</si>
  <si>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</si>
  <si>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</si>
  <si>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</si>
  <si>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</si>
  <si>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</si>
  <si>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</si>
  <si>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*** 202 01001 ** 0000 151</t>
  </si>
  <si>
    <t>Дотации бюджетам муниципальных районов на выравнивание  бюджетной обеспеченности</t>
  </si>
  <si>
    <t>000 202 02000 00 0000 151</t>
  </si>
  <si>
    <t>Субсидии бюджетам бюджетной системы Российской Федерации (межбюджетные субсидии)</t>
  </si>
  <si>
    <t>*** 202 02999 ** 6202 151</t>
  </si>
  <si>
    <t>Финансирование мероприятий по проведению оздоровительной кампании детей, находящихся в трудной жизненной ситуации</t>
  </si>
  <si>
    <t>000 2 02 03000 00 0000 151</t>
  </si>
  <si>
    <t>Субвенции бюджетам субъектов Российской Федерации и муниципальных образований</t>
  </si>
  <si>
    <t>803 2 02 35930 13 0000 151</t>
  </si>
  <si>
    <t>803 2 02 35118 13 0000 151</t>
  </si>
  <si>
    <t>Осуществление первичного воинского учета на территориях, где отсутствуют военные комиссариаты</t>
  </si>
  <si>
    <t>803 2 02 30024 13 6336 151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</si>
  <si>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</si>
  <si>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000 202 04000 00 0000 151</t>
  </si>
  <si>
    <t>803 2 02 45160 13 0000 151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</si>
  <si>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</si>
  <si>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ремонт проезжей части ул. Юбилейная д.2, д.3</t>
  </si>
  <si>
    <t>поддержка общественных и гражданских инициатив "Игровой комплекс для детей 3-5 лет"</t>
  </si>
  <si>
    <t>поддержка общественных и гражданских инициатив "Площадка для выгула и дрессировки собак"</t>
  </si>
  <si>
    <t>конкурс День Молодежи</t>
  </si>
  <si>
    <t xml:space="preserve">организация работы с ртутьсодержащими отходами </t>
  </si>
  <si>
    <t>ликвидация несанкционированных свалок ТКО</t>
  </si>
  <si>
    <t>ликвидация несанкционированных свалок металлолома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</si>
  <si>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</si>
  <si>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</si>
  <si>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</si>
  <si>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 городских поселений</t>
  </si>
  <si>
    <t>803 2 07 05030 13 0000 180</t>
  </si>
  <si>
    <t>соглашение МУП "АПЖХ"</t>
  </si>
  <si>
    <t>Программа сноса АК "АЛРОСА" (ПАО)</t>
  </si>
  <si>
    <t>000 2 18 00000 00 0000 000</t>
  </si>
  <si>
    <t xml:space="preserve">ДОХОДЫ ОТ ВОЗВРАТА ОСТАТКОВ </t>
  </si>
  <si>
    <t>803 2 18 60010 13 0000 151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</si>
  <si>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</si>
  <si>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возврата МБТ в рамках подпрограммы "Обеспечение жильем молодых семей"</t>
  </si>
  <si>
    <t>доходы от возврата МБТ на реализацию алкогольной продукции</t>
  </si>
  <si>
    <t>000 2 19 00000 00 0000 000</t>
  </si>
  <si>
    <t>ВОЗВРАТ ОСТАТКОВ</t>
  </si>
  <si>
    <t>803 2 19 60010 13 0000 151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</si>
  <si>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</si>
  <si>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МБТ на благоустройство придомовой территории ул. Алмазная д.4А</t>
  </si>
  <si>
    <t>ВСЕГО ДОХОДОВ</t>
  </si>
  <si>
    <t>план на 2018 год</t>
  </si>
  <si>
    <t>% исп</t>
  </si>
  <si>
    <t>803 1 14 06013 13 0000 430</t>
  </si>
  <si>
    <t>000 1 16 00000 00 0000 000</t>
  </si>
  <si>
    <t>803 1 16 33050 13 0000 140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</si>
  <si>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</si>
  <si>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Проведение проектных и изыскательских работ в целях разработки проектно-сметной документации</t>
  </si>
  <si>
    <t>конкурс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</si>
  <si>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</si>
  <si>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</si>
  <si>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культуры, кинематографии</t>
  </si>
  <si>
    <t>благоустройство дворовой территории ул. Энтузиастов д.2</t>
  </si>
  <si>
    <t>благоустройство дворовой территории ул. Советская д.13</t>
  </si>
  <si>
    <t>Организация профориентационной работы среди молодежи и дальнейшее трудоустройство</t>
  </si>
  <si>
    <t>11 2 00 11040</t>
  </si>
  <si>
    <t>летняя занятость студентов</t>
  </si>
  <si>
    <t>Денежные взыскания (штрафы), установленные законоами субъектов РФ за несоблюдение муниципальных правовых актов, зачисляемые в бюджеты послений</t>
  </si>
  <si>
    <t>000 2 02 20000 00 0000 000</t>
  </si>
  <si>
    <t>803 2 02 25555 13 0000 151</t>
  </si>
  <si>
    <t>Субсидии бюджетам городских поселений на поддержку госудаартсвенных программ субъектов РФ и муниципальных программ формирования современной городской среды</t>
  </si>
  <si>
    <t>возврат МБТ на отлов безнадзорных животных</t>
  </si>
  <si>
    <t>99 0 00 0000 0</t>
  </si>
  <si>
    <t>Проведение выборов и рферендумов депутатов</t>
  </si>
  <si>
    <t>99 3 00 1003 0</t>
  </si>
  <si>
    <t>стипендии лучшим ученикам</t>
  </si>
  <si>
    <t>803 1 14 02053 13 0000 410</t>
  </si>
  <si>
    <t>Реконструкция, дооборудование, модернизация</t>
  </si>
  <si>
    <t>благоустройство дворовой территории ул. Энтузиастов д.3</t>
  </si>
  <si>
    <t>благоустройство дворовой территории ул. Юбилейная д.7</t>
  </si>
  <si>
    <t>благоустройство дворовой территории ул. Юбилейная д.8</t>
  </si>
  <si>
    <t>приспособление жилых помещений и общего имущества МКД в доме, где проживает инвалид</t>
  </si>
  <si>
    <t>166 1 16 51040 02 0000 140</t>
  </si>
  <si>
    <t>000 1 17 00000 00 0000 000</t>
  </si>
  <si>
    <t>803 1 17 01050 13 0000 180</t>
  </si>
  <si>
    <t>НЕВЫЯСНЕННЫЕ ПОСТУПЛЕНИЯ</t>
  </si>
  <si>
    <t>Невыясненные поступления зачисляемые в бюджеты городских поселений</t>
  </si>
  <si>
    <r>
      <t xml:space="preserve">Иные расходы по подстатье 290 </t>
    </r>
    <r>
      <rPr>
        <b/>
        <sz val="10"/>
        <color theme="1"/>
        <rFont val="Times New Roman"/>
        <family val="1"/>
        <charset val="204"/>
      </rPr>
      <t>компенсация за снос</t>
    </r>
  </si>
  <si>
    <t>летняя занятость студентов 2 сезон</t>
  </si>
  <si>
    <t>госпошлина СМК</t>
  </si>
  <si>
    <t>неустойка, пени СМК</t>
  </si>
  <si>
    <t>99 5 00 91017</t>
  </si>
  <si>
    <t>Расходы на исполнение судебных решений о взыскании из бюджета по искам юридических и физических лиц</t>
  </si>
  <si>
    <t>Исполнение судебных актов РФ и мировых соглашений по возмещению вреда</t>
  </si>
  <si>
    <t>Переселение граждан из аварийного жилищного фонда</t>
  </si>
  <si>
    <t>поддержка общественных и гражданских инициатив "Проведение зимнего фестиваля "Сказки зимнего Айхала", создание снежного городка "мороZкоpark"</t>
  </si>
  <si>
    <t>план</t>
  </si>
  <si>
    <t>Другие расходы по обслуживанию имущества</t>
  </si>
  <si>
    <t>Доходы от продажи земельных участков, государственная собственность на которые не разграничена</t>
  </si>
  <si>
    <t>Другие вопросы в области национальной безопасности и правоохранительной деятельности</t>
  </si>
  <si>
    <t>поддержка предпринимательства</t>
  </si>
  <si>
    <t>Резервный фонд</t>
  </si>
  <si>
    <t>Резервный фонд на предупреждение и ликвидацию чрезвычайных ситуаций и стихийных бедствий</t>
  </si>
  <si>
    <t>99 5 00 7120 0</t>
  </si>
  <si>
    <t>Резервные средства</t>
  </si>
  <si>
    <t>18-Г86</t>
  </si>
  <si>
    <t>23 0 00 0000 0</t>
  </si>
  <si>
    <t>15 2 00 00010</t>
  </si>
  <si>
    <t>исполнено на 31.12.2018</t>
  </si>
  <si>
    <t>Иные расходы</t>
  </si>
  <si>
    <t xml:space="preserve">Источники финансирования дефицита бюджета </t>
  </si>
  <si>
    <t>рублей</t>
  </si>
  <si>
    <t>Источники финансирования дефицита, всего</t>
  </si>
  <si>
    <t>Муниципальные ценные бумаги</t>
  </si>
  <si>
    <t>1.1.</t>
  </si>
  <si>
    <t>привлечение основного долга</t>
  </si>
  <si>
    <t>1.2.</t>
  </si>
  <si>
    <t>погашение основного долга</t>
  </si>
  <si>
    <t>Кредиты, полученные от кредитных организаций</t>
  </si>
  <si>
    <t>2.1.</t>
  </si>
  <si>
    <t>2.2.</t>
  </si>
  <si>
    <t>Бюджетные кредиты, полученные от других бюджетов</t>
  </si>
  <si>
    <t>3.1.</t>
  </si>
  <si>
    <t>3.2.</t>
  </si>
  <si>
    <t>Изменение остатков средств бюджета</t>
  </si>
  <si>
    <t>4.1.</t>
  </si>
  <si>
    <t>на начало года</t>
  </si>
  <si>
    <t>4.2.</t>
  </si>
  <si>
    <t>на конец года</t>
  </si>
  <si>
    <t>Иные источники внутреннего финансирования дефицита, в том числе:</t>
  </si>
  <si>
    <t>5.1.</t>
  </si>
  <si>
    <t>Акции и иные формы участия в капитале в муниципальной собственности</t>
  </si>
  <si>
    <t>5.1.1.</t>
  </si>
  <si>
    <t>поступления от продажи акций</t>
  </si>
  <si>
    <t>5.1.2.</t>
  </si>
  <si>
    <t>приобретение акций</t>
  </si>
  <si>
    <t>5.2.</t>
  </si>
  <si>
    <t>Земельные участки, находящиеся в муниципальной собственности</t>
  </si>
  <si>
    <t>5.2.1.</t>
  </si>
  <si>
    <t>поступления от продажи земельных участков</t>
  </si>
  <si>
    <t>5.2.2.</t>
  </si>
  <si>
    <t>приобретение земельных участков</t>
  </si>
  <si>
    <t>5.3.</t>
  </si>
  <si>
    <t>Исполнение муниципальных гарантий</t>
  </si>
  <si>
    <t>5.4.</t>
  </si>
  <si>
    <t>Бюджетные кредиты, предоставленные внутри страны в валюте Российской Федерации</t>
  </si>
  <si>
    <t>5.4.1.</t>
  </si>
  <si>
    <t>погашение (возврат) бюджетных кредитов</t>
  </si>
  <si>
    <t>5.4.2.</t>
  </si>
  <si>
    <t>предоставление бюджетных кредитов</t>
  </si>
  <si>
    <t>5.5.</t>
  </si>
  <si>
    <t>Прочие источники внутреннего финансирования дефицита</t>
  </si>
  <si>
    <t>5.5.1.</t>
  </si>
  <si>
    <t>погашение задолженности</t>
  </si>
  <si>
    <t>МО "Поселок Айхал" за 2018 год</t>
  </si>
  <si>
    <t>к решению сессии ПСД</t>
  </si>
  <si>
    <t>Приложение №2</t>
  </si>
  <si>
    <t>Приложение №3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</si>
</sst>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245">
    <xf numFmtId="0" fontId="0" fillId="0" borderId="0" xfId="0"/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9" fillId="0" borderId="3" xfId="1" applyNumberFormat="1" applyFont="1" applyFill="1" applyBorder="1" applyAlignment="1">
      <alignment horizontal="left" vertical="center" wrapText="1" shrinkToFit="1"/>
    </xf>
    <xf numFmtId="0" fontId="9" fillId="0" borderId="3" xfId="1" applyNumberFormat="1" applyFont="1" applyFill="1" applyBorder="1" applyAlignment="1">
      <alignment horizontal="left" wrapText="1" shrinkToFit="1"/>
    </xf>
    <xf numFmtId="0" fontId="15" fillId="0" borderId="3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6" fillId="0" borderId="2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4" fontId="10" fillId="0" borderId="3" xfId="0" applyNumberFormat="1" applyFont="1" applyFill="1" applyBorder="1" applyAlignment="1">
      <alignment vertical="top" wrapText="1"/>
    </xf>
    <xf numFmtId="0" fontId="1" fillId="0" borderId="0" xfId="0" applyFont="1"/>
    <xf numFmtId="4" fontId="1" fillId="0" borderId="0" xfId="0" applyNumberFormat="1" applyFont="1"/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4" fontId="21" fillId="0" borderId="16" xfId="0" applyNumberFormat="1" applyFont="1" applyBorder="1" applyAlignment="1">
      <alignment vertical="center" wrapText="1"/>
    </xf>
    <xf numFmtId="4" fontId="24" fillId="0" borderId="10" xfId="0" applyNumberFormat="1" applyFont="1" applyBorder="1"/>
    <xf numFmtId="4" fontId="24" fillId="0" borderId="18" xfId="0" applyNumberFormat="1" applyFont="1" applyBorder="1"/>
    <xf numFmtId="4" fontId="24" fillId="0" borderId="3" xfId="0" applyNumberFormat="1" applyFont="1" applyBorder="1"/>
    <xf numFmtId="4" fontId="24" fillId="0" borderId="7" xfId="0" applyNumberFormat="1" applyFont="1" applyBorder="1"/>
    <xf numFmtId="0" fontId="24" fillId="0" borderId="3" xfId="0" applyFont="1" applyBorder="1"/>
    <xf numFmtId="0" fontId="22" fillId="0" borderId="17" xfId="0" applyFont="1" applyBorder="1" applyAlignment="1">
      <alignment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/>
    <xf numFmtId="4" fontId="23" fillId="0" borderId="3" xfId="0" applyNumberFormat="1" applyFont="1" applyBorder="1"/>
    <xf numFmtId="0" fontId="22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4" fontId="21" fillId="0" borderId="0" xfId="0" applyNumberFormat="1" applyFont="1" applyBorder="1" applyAlignment="1">
      <alignment vertical="center" wrapText="1"/>
    </xf>
    <xf numFmtId="4" fontId="24" fillId="0" borderId="6" xfId="0" applyNumberFormat="1" applyFont="1" applyBorder="1"/>
    <xf numFmtId="4" fontId="24" fillId="0" borderId="19" xfId="0" applyNumberFormat="1" applyFont="1" applyBorder="1"/>
    <xf numFmtId="4" fontId="24" fillId="0" borderId="9" xfId="0" applyNumberFormat="1" applyFont="1" applyFill="1" applyBorder="1" applyAlignment="1">
      <alignment vertical="top" wrapText="1"/>
    </xf>
    <xf numFmtId="4" fontId="24" fillId="0" borderId="2" xfId="0" applyNumberFormat="1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4" fontId="24" fillId="0" borderId="5" xfId="0" applyNumberFormat="1" applyFont="1" applyFill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4" fontId="24" fillId="0" borderId="7" xfId="0" applyNumberFormat="1" applyFont="1" applyFill="1" applyBorder="1" applyAlignment="1">
      <alignment vertical="top" wrapText="1"/>
    </xf>
    <xf numFmtId="4" fontId="23" fillId="0" borderId="7" xfId="0" applyNumberFormat="1" applyFont="1" applyBorder="1"/>
    <xf numFmtId="4" fontId="21" fillId="0" borderId="16" xfId="0" applyNumberFormat="1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4" fontId="22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" fontId="21" fillId="0" borderId="18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21" fillId="0" borderId="7" xfId="0" applyNumberFormat="1" applyFont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4" fontId="26" fillId="0" borderId="0" xfId="0" applyNumberFormat="1" applyFont="1" applyBorder="1" applyAlignment="1">
      <alignment vertical="center" wrapText="1"/>
    </xf>
    <xf numFmtId="4" fontId="27" fillId="0" borderId="3" xfId="0" applyNumberFormat="1" applyFont="1" applyBorder="1"/>
    <xf numFmtId="4" fontId="27" fillId="0" borderId="18" xfId="0" applyNumberFormat="1" applyFont="1" applyBorder="1"/>
    <xf numFmtId="4" fontId="27" fillId="0" borderId="7" xfId="0" applyNumberFormat="1" applyFont="1" applyBorder="1"/>
    <xf numFmtId="0" fontId="27" fillId="0" borderId="3" xfId="0" applyFont="1" applyBorder="1"/>
    <xf numFmtId="0" fontId="16" fillId="0" borderId="0" xfId="0" applyFont="1"/>
    <xf numFmtId="0" fontId="26" fillId="0" borderId="6" xfId="0" applyFont="1" applyBorder="1" applyAlignment="1">
      <alignment vertical="center" wrapText="1"/>
    </xf>
    <xf numFmtId="4" fontId="27" fillId="0" borderId="6" xfId="0" applyNumberFormat="1" applyFont="1" applyBorder="1"/>
    <xf numFmtId="4" fontId="27" fillId="0" borderId="19" xfId="0" applyNumberFormat="1" applyFont="1" applyBorder="1"/>
    <xf numFmtId="4" fontId="27" fillId="0" borderId="14" xfId="0" applyNumberFormat="1" applyFont="1" applyBorder="1"/>
    <xf numFmtId="4" fontId="26" fillId="0" borderId="3" xfId="0" applyNumberFormat="1" applyFont="1" applyBorder="1" applyAlignment="1">
      <alignment vertical="center" wrapText="1"/>
    </xf>
    <xf numFmtId="0" fontId="22" fillId="0" borderId="8" xfId="0" applyFont="1" applyFill="1" applyBorder="1" applyAlignment="1">
      <alignment vertical="top" wrapText="1"/>
    </xf>
    <xf numFmtId="4" fontId="22" fillId="0" borderId="9" xfId="0" applyNumberFormat="1" applyFont="1" applyFill="1" applyBorder="1" applyAlignment="1">
      <alignment vertical="top" wrapText="1"/>
    </xf>
    <xf numFmtId="4" fontId="22" fillId="0" borderId="2" xfId="0" applyNumberFormat="1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4" fontId="27" fillId="0" borderId="3" xfId="0" applyNumberFormat="1" applyFont="1" applyFill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4" fontId="23" fillId="0" borderId="3" xfId="0" applyNumberFormat="1" applyFont="1" applyFill="1" applyBorder="1" applyAlignment="1">
      <alignment vertical="top" wrapText="1"/>
    </xf>
    <xf numFmtId="0" fontId="22" fillId="0" borderId="25" xfId="0" applyFont="1" applyBorder="1" applyAlignment="1">
      <alignment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ill="1"/>
    <xf numFmtId="0" fontId="23" fillId="0" borderId="7" xfId="0" applyFont="1" applyBorder="1" applyAlignment="1">
      <alignment horizontal="center" vertical="justify"/>
    </xf>
    <xf numFmtId="4" fontId="23" fillId="0" borderId="3" xfId="0" applyNumberFormat="1" applyFont="1" applyBorder="1" applyAlignment="1">
      <alignment horizontal="center" vertical="justify"/>
    </xf>
    <xf numFmtId="4" fontId="24" fillId="0" borderId="3" xfId="0" applyNumberFormat="1" applyFont="1" applyFill="1" applyBorder="1" applyAlignment="1">
      <alignment vertical="top" wrapText="1"/>
    </xf>
    <xf numFmtId="0" fontId="22" fillId="0" borderId="3" xfId="0" applyFont="1" applyBorder="1" applyAlignment="1">
      <alignment vertical="center" wrapText="1"/>
    </xf>
    <xf numFmtId="0" fontId="24" fillId="0" borderId="0" xfId="0" applyFont="1" applyAlignment="1">
      <alignment vertical="justify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4" fillId="0" borderId="3" xfId="0" applyFont="1" applyBorder="1" applyAlignment="1">
      <alignment vertical="justify"/>
    </xf>
    <xf numFmtId="0" fontId="24" fillId="0" borderId="10" xfId="0" applyFont="1" applyBorder="1"/>
    <xf numFmtId="4" fontId="23" fillId="0" borderId="10" xfId="0" applyNumberFormat="1" applyFont="1" applyBorder="1"/>
    <xf numFmtId="4" fontId="21" fillId="0" borderId="3" xfId="0" applyNumberFormat="1" applyFont="1" applyBorder="1" applyAlignment="1">
      <alignment vertical="center" wrapText="1"/>
    </xf>
    <xf numFmtId="0" fontId="28" fillId="3" borderId="3" xfId="0" applyFont="1" applyFill="1" applyBorder="1" applyAlignment="1">
      <alignment horizontal="left" vertical="center" wrapText="1"/>
    </xf>
    <xf numFmtId="4" fontId="22" fillId="0" borderId="3" xfId="0" applyNumberFormat="1" applyFont="1" applyBorder="1" applyAlignment="1">
      <alignment vertical="center" wrapText="1"/>
    </xf>
    <xf numFmtId="0" fontId="23" fillId="0" borderId="3" xfId="0" applyFont="1" applyBorder="1"/>
    <xf numFmtId="3" fontId="13" fillId="0" borderId="1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4" fillId="0" borderId="10" xfId="0" applyNumberFormat="1" applyFont="1" applyFill="1" applyBorder="1" applyAlignment="1">
      <alignment vertical="top" wrapText="1"/>
    </xf>
    <xf numFmtId="0" fontId="24" fillId="0" borderId="18" xfId="0" applyFont="1" applyBorder="1"/>
    <xf numFmtId="4" fontId="23" fillId="0" borderId="10" xfId="0" applyNumberFormat="1" applyFont="1" applyFill="1" applyBorder="1" applyAlignment="1">
      <alignment vertical="top" wrapText="1"/>
    </xf>
    <xf numFmtId="0" fontId="23" fillId="0" borderId="18" xfId="0" applyFont="1" applyBorder="1"/>
    <xf numFmtId="4" fontId="30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24" fillId="0" borderId="0" xfId="0" applyFont="1"/>
    <xf numFmtId="0" fontId="32" fillId="0" borderId="0" xfId="0" applyFont="1" applyFill="1" applyAlignment="1">
      <alignment vertical="top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20" fillId="0" borderId="0" xfId="0" applyFont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top" wrapText="1"/>
    </xf>
    <xf numFmtId="165" fontId="23" fillId="0" borderId="3" xfId="0" applyNumberFormat="1" applyFont="1" applyBorder="1"/>
    <xf numFmtId="165" fontId="24" fillId="0" borderId="3" xfId="0" applyNumberFormat="1" applyFont="1" applyBorder="1"/>
    <xf numFmtId="165" fontId="23" fillId="0" borderId="10" xfId="0" applyNumberFormat="1" applyFont="1" applyBorder="1"/>
    <xf numFmtId="165" fontId="27" fillId="0" borderId="3" xfId="0" applyNumberFormat="1" applyFont="1" applyBorder="1"/>
    <xf numFmtId="164" fontId="2" fillId="0" borderId="3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33" fillId="0" borderId="3" xfId="0" applyFont="1" applyBorder="1"/>
    <xf numFmtId="4" fontId="33" fillId="0" borderId="3" xfId="0" applyNumberFormat="1" applyFont="1" applyBorder="1"/>
    <xf numFmtId="0" fontId="33" fillId="0" borderId="3" xfId="0" applyFont="1" applyBorder="1" applyAlignment="1">
      <alignment horizontal="center"/>
    </xf>
    <xf numFmtId="4" fontId="33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33" fillId="0" borderId="3" xfId="0" applyFont="1" applyBorder="1" applyAlignment="1">
      <alignment vertical="justify"/>
    </xf>
    <xf numFmtId="0" fontId="0" fillId="0" borderId="0" xfId="0" applyFill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75" zoomScaleNormal="75" zoomScaleSheetLayoutView="75" workbookViewId="0">
      <selection activeCell="I3" sqref="I3"/>
    </sheetView>
  </sheetViews>
  <sheetFormatPr defaultRowHeight="14.5"/>
  <cols>
    <col min="1" max="1" width="28.7265625" customWidth="1"/>
    <col min="2" max="2" width="75.7265625" customWidth="1"/>
    <col min="3" max="8" width="23.1796875" hidden="1" customWidth="1"/>
    <col min="9" max="9" width="23.08984375" customWidth="1"/>
    <col min="10" max="10" width="23.1796875" customWidth="1"/>
    <col min="11" max="11" width="11.54296875" customWidth="1"/>
    <col min="12" max="12" width="21.7265625" customWidth="1"/>
    <col min="13" max="13" width="21.08984375" customWidth="1"/>
  </cols>
  <sheetData>
    <row r="1" spans="1:11" ht="15.5">
      <c r="A1" s="216"/>
      <c r="B1" s="237"/>
      <c r="C1" s="237"/>
      <c r="F1" t="s">
        <v>378</v>
      </c>
      <c r="G1" t="s">
        <v>378</v>
      </c>
      <c r="I1" t="s">
        <v>378</v>
      </c>
    </row>
    <row r="2" spans="1:11" ht="15.5">
      <c r="A2" s="216"/>
      <c r="B2" s="237"/>
      <c r="C2" s="237"/>
      <c r="F2" t="s">
        <v>379</v>
      </c>
      <c r="G2" t="s">
        <v>380</v>
      </c>
      <c r="I2" s="211" t="s">
        <v>588</v>
      </c>
    </row>
    <row r="3" spans="1:11" ht="15.5">
      <c r="A3" s="216"/>
      <c r="B3" s="237"/>
      <c r="C3" s="237"/>
      <c r="I3" s="211"/>
    </row>
    <row r="4" spans="1:11" ht="15.5">
      <c r="A4" s="238"/>
      <c r="B4" s="238"/>
      <c r="C4" s="238"/>
    </row>
    <row r="5" spans="1:11" ht="15">
      <c r="A5" s="239" t="s">
        <v>381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6" thickBot="1">
      <c r="A6" s="216"/>
      <c r="B6" s="216"/>
      <c r="C6" s="94" t="s">
        <v>382</v>
      </c>
    </row>
    <row r="7" spans="1:11" ht="30.5" thickBot="1">
      <c r="A7" s="95" t="s">
        <v>383</v>
      </c>
      <c r="B7" s="96" t="s">
        <v>3</v>
      </c>
      <c r="C7" s="97" t="s">
        <v>384</v>
      </c>
      <c r="D7" s="98" t="s">
        <v>385</v>
      </c>
      <c r="E7" s="99" t="s">
        <v>386</v>
      </c>
      <c r="F7" s="100" t="s">
        <v>385</v>
      </c>
      <c r="G7" s="101" t="s">
        <v>387</v>
      </c>
      <c r="H7" s="102" t="s">
        <v>385</v>
      </c>
      <c r="I7" s="168" t="s">
        <v>484</v>
      </c>
      <c r="J7" s="169" t="s">
        <v>541</v>
      </c>
      <c r="K7" s="169" t="s">
        <v>485</v>
      </c>
    </row>
    <row r="8" spans="1:11" ht="16" thickBot="1">
      <c r="A8" s="103"/>
      <c r="B8" s="104" t="s">
        <v>388</v>
      </c>
      <c r="C8" s="105" t="e">
        <f t="shared" ref="C8:J8" si="0">C9+C23</f>
        <v>#REF!</v>
      </c>
      <c r="D8" s="105" t="e">
        <f t="shared" si="0"/>
        <v>#REF!</v>
      </c>
      <c r="E8" s="106" t="e">
        <f t="shared" si="0"/>
        <v>#REF!</v>
      </c>
      <c r="F8" s="106" t="e">
        <f t="shared" si="0"/>
        <v>#REF!</v>
      </c>
      <c r="G8" s="106" t="e">
        <f t="shared" si="0"/>
        <v>#REF!</v>
      </c>
      <c r="H8" s="106" t="e">
        <f t="shared" si="0"/>
        <v>#REF!</v>
      </c>
      <c r="I8" s="106">
        <f t="shared" si="0"/>
        <v>169434980.25</v>
      </c>
      <c r="J8" s="106">
        <f t="shared" si="0"/>
        <v>157554789.01000002</v>
      </c>
      <c r="K8" s="219">
        <f>J8/I8*100</f>
        <v>92.988347965413723</v>
      </c>
    </row>
    <row r="9" spans="1:11" ht="16" thickBot="1">
      <c r="A9" s="103"/>
      <c r="B9" s="104" t="s">
        <v>389</v>
      </c>
      <c r="C9" s="105" t="e">
        <f t="shared" ref="C9:J9" si="1">C10+C14+C19</f>
        <v>#REF!</v>
      </c>
      <c r="D9" s="105" t="e">
        <f t="shared" si="1"/>
        <v>#REF!</v>
      </c>
      <c r="E9" s="106" t="e">
        <f t="shared" si="1"/>
        <v>#REF!</v>
      </c>
      <c r="F9" s="106" t="e">
        <f t="shared" si="1"/>
        <v>#REF!</v>
      </c>
      <c r="G9" s="106" t="e">
        <f t="shared" si="1"/>
        <v>#REF!</v>
      </c>
      <c r="H9" s="106" t="e">
        <f t="shared" si="1"/>
        <v>#REF!</v>
      </c>
      <c r="I9" s="106">
        <f t="shared" si="1"/>
        <v>132782920.92</v>
      </c>
      <c r="J9" s="106">
        <f t="shared" si="1"/>
        <v>126210110.93000001</v>
      </c>
      <c r="K9" s="219">
        <f t="shared" ref="K9:K74" si="2">J9/I9*100</f>
        <v>95.049958274407871</v>
      </c>
    </row>
    <row r="10" spans="1:11" ht="16" thickBot="1">
      <c r="A10" s="107" t="s">
        <v>390</v>
      </c>
      <c r="B10" s="104" t="s">
        <v>391</v>
      </c>
      <c r="C10" s="105" t="e">
        <f>C11+C12+C13+#REF!</f>
        <v>#REF!</v>
      </c>
      <c r="D10" s="105" t="e">
        <f>D11+D12+D13+#REF!</f>
        <v>#REF!</v>
      </c>
      <c r="E10" s="106" t="e">
        <f>E11+E12+E13+#REF!</f>
        <v>#REF!</v>
      </c>
      <c r="F10" s="106" t="e">
        <f>F11+F12+F13+#REF!</f>
        <v>#REF!</v>
      </c>
      <c r="G10" s="106" t="e">
        <f>G11+G12+G13+#REF!</f>
        <v>#REF!</v>
      </c>
      <c r="H10" s="106" t="e">
        <f>H11+H12+H13+#REF!</f>
        <v>#REF!</v>
      </c>
      <c r="I10" s="106">
        <f>I11+I12+I13</f>
        <v>123404270.54000001</v>
      </c>
      <c r="J10" s="106">
        <f>J11+J12+J13</f>
        <v>116811043.93000001</v>
      </c>
      <c r="K10" s="219">
        <f t="shared" si="2"/>
        <v>94.657213578469396</v>
      </c>
    </row>
    <row r="11" spans="1:11" ht="62.5" thickBot="1">
      <c r="A11" s="108" t="s">
        <v>392</v>
      </c>
      <c r="B11" s="109" t="s">
        <v>393</v>
      </c>
      <c r="C11" s="110">
        <v>130855900</v>
      </c>
      <c r="D11" s="111"/>
      <c r="E11" s="112">
        <f>C11+D11</f>
        <v>130855900</v>
      </c>
      <c r="F11" s="113"/>
      <c r="G11" s="114">
        <f t="shared" ref="G11:G32" si="3">E11+F11</f>
        <v>130855900</v>
      </c>
      <c r="H11" s="115"/>
      <c r="I11" s="114">
        <v>123254270.54000001</v>
      </c>
      <c r="J11" s="113">
        <v>116700369.78</v>
      </c>
      <c r="K11" s="220">
        <f t="shared" si="2"/>
        <v>94.682617704614898</v>
      </c>
    </row>
    <row r="12" spans="1:11" ht="62.5" thickBot="1">
      <c r="A12" s="108" t="s">
        <v>394</v>
      </c>
      <c r="B12" s="109" t="s">
        <v>395</v>
      </c>
      <c r="C12" s="110">
        <v>50000</v>
      </c>
      <c r="D12" s="113"/>
      <c r="E12" s="112">
        <f t="shared" ref="E12:G50" si="4">C12+D12</f>
        <v>50000</v>
      </c>
      <c r="F12" s="113"/>
      <c r="G12" s="114">
        <f t="shared" si="3"/>
        <v>50000</v>
      </c>
      <c r="H12" s="115"/>
      <c r="I12" s="114">
        <f t="shared" ref="I12:J45" si="5">G12+H12</f>
        <v>50000</v>
      </c>
      <c r="J12" s="113">
        <v>58999.5</v>
      </c>
      <c r="K12" s="220">
        <f t="shared" si="2"/>
        <v>117.99900000000001</v>
      </c>
    </row>
    <row r="13" spans="1:11" ht="47" thickBot="1">
      <c r="A13" s="108" t="s">
        <v>396</v>
      </c>
      <c r="B13" s="109" t="s">
        <v>397</v>
      </c>
      <c r="C13" s="110">
        <v>100000</v>
      </c>
      <c r="D13" s="113"/>
      <c r="E13" s="112">
        <f t="shared" si="4"/>
        <v>100000</v>
      </c>
      <c r="F13" s="113"/>
      <c r="G13" s="114">
        <f t="shared" si="3"/>
        <v>100000</v>
      </c>
      <c r="H13" s="115"/>
      <c r="I13" s="114">
        <f t="shared" si="5"/>
        <v>100000</v>
      </c>
      <c r="J13" s="113">
        <v>51674.65</v>
      </c>
      <c r="K13" s="220">
        <f t="shared" si="2"/>
        <v>51.67465</v>
      </c>
    </row>
    <row r="14" spans="1:11" ht="30.5" thickBot="1">
      <c r="A14" s="107" t="s">
        <v>398</v>
      </c>
      <c r="B14" s="116" t="s">
        <v>399</v>
      </c>
      <c r="C14" s="117">
        <f>C15+C16+C17+C18</f>
        <v>403650.38</v>
      </c>
      <c r="D14" s="113"/>
      <c r="E14" s="118">
        <f>SUM(E15:E18)</f>
        <v>403650.38</v>
      </c>
      <c r="F14" s="118">
        <f t="shared" ref="F14:G14" si="6">SUM(F15:F18)</f>
        <v>0</v>
      </c>
      <c r="G14" s="118">
        <f t="shared" si="6"/>
        <v>403650.38</v>
      </c>
      <c r="H14" s="115"/>
      <c r="I14" s="131">
        <f>I15+I16+I17+I18</f>
        <v>403650.38</v>
      </c>
      <c r="J14" s="131">
        <f>J15+J16+J17+J18</f>
        <v>436130.52999999997</v>
      </c>
      <c r="K14" s="219">
        <f t="shared" si="2"/>
        <v>108.04660458885236</v>
      </c>
    </row>
    <row r="15" spans="1:11" ht="31.5" thickBot="1">
      <c r="A15" s="108" t="s">
        <v>400</v>
      </c>
      <c r="B15" s="109" t="s">
        <v>401</v>
      </c>
      <c r="C15" s="110">
        <v>150566.95000000001</v>
      </c>
      <c r="D15" s="113"/>
      <c r="E15" s="112">
        <f t="shared" si="4"/>
        <v>150566.95000000001</v>
      </c>
      <c r="F15" s="113"/>
      <c r="G15" s="114">
        <f t="shared" si="3"/>
        <v>150566.95000000001</v>
      </c>
      <c r="H15" s="115"/>
      <c r="I15" s="114">
        <f t="shared" si="5"/>
        <v>150566.95000000001</v>
      </c>
      <c r="J15" s="113">
        <v>194324.63</v>
      </c>
      <c r="K15" s="220">
        <f t="shared" si="2"/>
        <v>129.06194221241779</v>
      </c>
    </row>
    <row r="16" spans="1:11" ht="47" thickBot="1">
      <c r="A16" s="108" t="s">
        <v>402</v>
      </c>
      <c r="B16" s="109" t="s">
        <v>403</v>
      </c>
      <c r="C16" s="110">
        <v>1155.55</v>
      </c>
      <c r="D16" s="113"/>
      <c r="E16" s="112">
        <f t="shared" si="4"/>
        <v>1155.55</v>
      </c>
      <c r="F16" s="113"/>
      <c r="G16" s="114">
        <f t="shared" si="3"/>
        <v>1155.55</v>
      </c>
      <c r="H16" s="115"/>
      <c r="I16" s="114">
        <f t="shared" si="5"/>
        <v>1155.55</v>
      </c>
      <c r="J16" s="113">
        <v>1871.48</v>
      </c>
      <c r="K16" s="220">
        <f t="shared" si="2"/>
        <v>161.95577863355112</v>
      </c>
    </row>
    <row r="17" spans="1:13" ht="47" thickBot="1">
      <c r="A17" s="108" t="s">
        <v>404</v>
      </c>
      <c r="B17" s="109" t="s">
        <v>405</v>
      </c>
      <c r="C17" s="110">
        <v>275211.87</v>
      </c>
      <c r="D17" s="113"/>
      <c r="E17" s="112">
        <f t="shared" si="4"/>
        <v>275211.87</v>
      </c>
      <c r="F17" s="113"/>
      <c r="G17" s="114">
        <f t="shared" si="3"/>
        <v>275211.87</v>
      </c>
      <c r="H17" s="115"/>
      <c r="I17" s="114">
        <f t="shared" si="5"/>
        <v>275211.87</v>
      </c>
      <c r="J17" s="113">
        <v>283474.13</v>
      </c>
      <c r="K17" s="220">
        <f t="shared" si="2"/>
        <v>103.00214521997179</v>
      </c>
    </row>
    <row r="18" spans="1:13" ht="47" thickBot="1">
      <c r="A18" s="108" t="s">
        <v>406</v>
      </c>
      <c r="B18" s="109" t="s">
        <v>407</v>
      </c>
      <c r="C18" s="110">
        <v>-23283.99</v>
      </c>
      <c r="D18" s="113"/>
      <c r="E18" s="112">
        <f t="shared" si="4"/>
        <v>-23283.99</v>
      </c>
      <c r="F18" s="113"/>
      <c r="G18" s="114">
        <f t="shared" si="3"/>
        <v>-23283.99</v>
      </c>
      <c r="H18" s="115"/>
      <c r="I18" s="114">
        <f t="shared" si="5"/>
        <v>-23283.99</v>
      </c>
      <c r="J18" s="113">
        <v>-43539.71</v>
      </c>
      <c r="K18" s="220">
        <f t="shared" si="2"/>
        <v>186.99419644141747</v>
      </c>
    </row>
    <row r="19" spans="1:13" ht="16" thickBot="1">
      <c r="A19" s="120" t="s">
        <v>408</v>
      </c>
      <c r="B19" s="120" t="s">
        <v>409</v>
      </c>
      <c r="C19" s="117">
        <f>C20+C21+C22</f>
        <v>8975000</v>
      </c>
      <c r="D19" s="113"/>
      <c r="E19" s="118">
        <f>SUM(E20:E22)</f>
        <v>8975000</v>
      </c>
      <c r="F19" s="118">
        <f t="shared" ref="F19:G19" si="7">SUM(F20:F22)</f>
        <v>0</v>
      </c>
      <c r="G19" s="118">
        <f t="shared" si="7"/>
        <v>8975000</v>
      </c>
      <c r="H19" s="115"/>
      <c r="I19" s="131">
        <f>I20+I21+I22</f>
        <v>8975000</v>
      </c>
      <c r="J19" s="131">
        <f>J20+J21+J22</f>
        <v>8962936.4700000007</v>
      </c>
      <c r="K19" s="219">
        <f t="shared" si="2"/>
        <v>99.865587409470763</v>
      </c>
    </row>
    <row r="20" spans="1:13" ht="31.5" thickBot="1">
      <c r="A20" s="121" t="s">
        <v>410</v>
      </c>
      <c r="B20" s="121" t="s">
        <v>411</v>
      </c>
      <c r="C20" s="110">
        <v>2100000</v>
      </c>
      <c r="D20" s="113"/>
      <c r="E20" s="112">
        <f t="shared" si="4"/>
        <v>2100000</v>
      </c>
      <c r="F20" s="113"/>
      <c r="G20" s="114">
        <f t="shared" si="3"/>
        <v>2100000</v>
      </c>
      <c r="H20" s="115"/>
      <c r="I20" s="114">
        <f t="shared" si="5"/>
        <v>2100000</v>
      </c>
      <c r="J20" s="113">
        <v>1538350.74</v>
      </c>
      <c r="K20" s="220">
        <f t="shared" si="2"/>
        <v>73.254797142857143</v>
      </c>
    </row>
    <row r="21" spans="1:13" ht="31.5" thickBot="1">
      <c r="A21" s="121" t="s">
        <v>412</v>
      </c>
      <c r="B21" s="121" t="s">
        <v>413</v>
      </c>
      <c r="C21" s="110">
        <v>6849500</v>
      </c>
      <c r="D21" s="113"/>
      <c r="E21" s="112">
        <f t="shared" si="4"/>
        <v>6849500</v>
      </c>
      <c r="F21" s="113"/>
      <c r="G21" s="114">
        <f t="shared" si="3"/>
        <v>6849500</v>
      </c>
      <c r="H21" s="115"/>
      <c r="I21" s="114">
        <f t="shared" si="5"/>
        <v>6849500</v>
      </c>
      <c r="J21" s="113">
        <v>7225047.3499999996</v>
      </c>
      <c r="K21" s="220">
        <f t="shared" si="2"/>
        <v>105.48284327323161</v>
      </c>
    </row>
    <row r="22" spans="1:13" ht="31">
      <c r="A22" s="121" t="s">
        <v>414</v>
      </c>
      <c r="B22" s="121" t="s">
        <v>415</v>
      </c>
      <c r="C22" s="122">
        <v>25500</v>
      </c>
      <c r="D22" s="123"/>
      <c r="E22" s="124">
        <f t="shared" si="4"/>
        <v>25500</v>
      </c>
      <c r="F22" s="113"/>
      <c r="G22" s="114">
        <f t="shared" si="3"/>
        <v>25500</v>
      </c>
      <c r="H22" s="115"/>
      <c r="I22" s="114">
        <f t="shared" si="5"/>
        <v>25500</v>
      </c>
      <c r="J22" s="113">
        <v>199538.38</v>
      </c>
      <c r="K22" s="220">
        <f t="shared" si="2"/>
        <v>782.50345098039213</v>
      </c>
    </row>
    <row r="23" spans="1:13" ht="16" thickBot="1">
      <c r="A23" s="103"/>
      <c r="B23" s="104" t="s">
        <v>416</v>
      </c>
      <c r="C23" s="105" t="e">
        <f>C24+C29+C31+#REF!</f>
        <v>#REF!</v>
      </c>
      <c r="D23" s="105" t="e">
        <f>D24+D29+D31+#REF!</f>
        <v>#REF!</v>
      </c>
      <c r="E23" s="106" t="e">
        <f>E24+E29+E31+#REF!</f>
        <v>#REF!</v>
      </c>
      <c r="F23" s="106" t="e">
        <f>F24+F29+F31+#REF!</f>
        <v>#REF!</v>
      </c>
      <c r="G23" s="106" t="e">
        <f>G24+G29+G31+#REF!</f>
        <v>#REF!</v>
      </c>
      <c r="H23" s="115"/>
      <c r="I23" s="131">
        <f>I24+I29+I31+I34</f>
        <v>36652059.329999998</v>
      </c>
      <c r="J23" s="131">
        <f>J24+J29+J31+J34+J38</f>
        <v>31344678.080000002</v>
      </c>
      <c r="K23" s="219">
        <f t="shared" si="2"/>
        <v>85.519555116359143</v>
      </c>
    </row>
    <row r="24" spans="1:13" ht="30.5" thickBot="1">
      <c r="A24" s="107" t="s">
        <v>417</v>
      </c>
      <c r="B24" s="104" t="s">
        <v>418</v>
      </c>
      <c r="C24" s="105">
        <f>C25+C26+C27+C28</f>
        <v>26630212.399999999</v>
      </c>
      <c r="D24" s="105">
        <f t="shared" ref="D24:G24" si="8">D25+D26+D27+D28</f>
        <v>0</v>
      </c>
      <c r="E24" s="106">
        <f t="shared" si="8"/>
        <v>26630212.399999999</v>
      </c>
      <c r="F24" s="106">
        <f t="shared" si="8"/>
        <v>0</v>
      </c>
      <c r="G24" s="106">
        <f t="shared" si="8"/>
        <v>26630212.399999999</v>
      </c>
      <c r="H24" s="115"/>
      <c r="I24" s="131">
        <f>I25+I26+I27+I28</f>
        <v>26653438.399999999</v>
      </c>
      <c r="J24" s="131">
        <f>J25+J26+J27+J28</f>
        <v>25726994.300000001</v>
      </c>
      <c r="K24" s="219">
        <f t="shared" si="2"/>
        <v>96.524110375192734</v>
      </c>
    </row>
    <row r="25" spans="1:13" ht="62">
      <c r="A25" s="121" t="s">
        <v>419</v>
      </c>
      <c r="B25" s="121" t="s">
        <v>420</v>
      </c>
      <c r="C25" s="125">
        <v>7322000</v>
      </c>
      <c r="D25" s="111"/>
      <c r="E25" s="112">
        <f t="shared" si="4"/>
        <v>7322000</v>
      </c>
      <c r="F25" s="113"/>
      <c r="G25" s="114">
        <f t="shared" si="3"/>
        <v>7322000</v>
      </c>
      <c r="H25" s="115"/>
      <c r="I25" s="114">
        <f t="shared" si="5"/>
        <v>7322000</v>
      </c>
      <c r="J25" s="113">
        <v>7982475.4800000004</v>
      </c>
      <c r="K25" s="220">
        <f t="shared" si="2"/>
        <v>109.02042447418738</v>
      </c>
    </row>
    <row r="26" spans="1:13" ht="62">
      <c r="A26" s="121" t="s">
        <v>421</v>
      </c>
      <c r="B26" s="121" t="s">
        <v>422</v>
      </c>
      <c r="C26" s="126">
        <v>352000</v>
      </c>
      <c r="D26" s="113"/>
      <c r="E26" s="112">
        <f t="shared" si="4"/>
        <v>352000</v>
      </c>
      <c r="F26" s="113"/>
      <c r="G26" s="114">
        <f t="shared" si="3"/>
        <v>352000</v>
      </c>
      <c r="H26" s="115"/>
      <c r="I26" s="114">
        <f t="shared" si="5"/>
        <v>352000</v>
      </c>
      <c r="J26" s="113">
        <v>351271.03</v>
      </c>
      <c r="K26" s="220">
        <f t="shared" si="2"/>
        <v>99.792906250000016</v>
      </c>
    </row>
    <row r="27" spans="1:13" ht="62">
      <c r="A27" s="127" t="s">
        <v>423</v>
      </c>
      <c r="B27" s="127" t="s">
        <v>424</v>
      </c>
      <c r="C27" s="128">
        <v>18000000</v>
      </c>
      <c r="D27" s="113"/>
      <c r="E27" s="112">
        <f t="shared" si="4"/>
        <v>18000000</v>
      </c>
      <c r="F27" s="113"/>
      <c r="G27" s="114">
        <f t="shared" si="3"/>
        <v>18000000</v>
      </c>
      <c r="H27" s="115"/>
      <c r="I27" s="114">
        <v>18023226</v>
      </c>
      <c r="J27" s="113">
        <v>16507578.01</v>
      </c>
      <c r="K27" s="220">
        <f t="shared" si="2"/>
        <v>91.590584338231125</v>
      </c>
    </row>
    <row r="28" spans="1:13" ht="62">
      <c r="A28" s="129" t="s">
        <v>425</v>
      </c>
      <c r="B28" s="129" t="s">
        <v>426</v>
      </c>
      <c r="C28" s="130">
        <v>956212.4</v>
      </c>
      <c r="D28" s="113"/>
      <c r="E28" s="112">
        <f t="shared" si="4"/>
        <v>956212.4</v>
      </c>
      <c r="F28" s="113"/>
      <c r="G28" s="114">
        <f t="shared" si="3"/>
        <v>956212.4</v>
      </c>
      <c r="H28" s="115"/>
      <c r="I28" s="114">
        <f t="shared" si="5"/>
        <v>956212.4</v>
      </c>
      <c r="J28" s="113">
        <v>885669.78</v>
      </c>
      <c r="K28" s="220">
        <f t="shared" si="2"/>
        <v>92.622703909717131</v>
      </c>
    </row>
    <row r="29" spans="1:13" ht="30.5" thickBot="1">
      <c r="A29" s="107" t="s">
        <v>427</v>
      </c>
      <c r="B29" s="104" t="s">
        <v>428</v>
      </c>
      <c r="C29" s="105">
        <f>C30</f>
        <v>4939790</v>
      </c>
      <c r="D29" s="105">
        <f t="shared" ref="D29:G29" si="9">D30</f>
        <v>4150500</v>
      </c>
      <c r="E29" s="106">
        <f t="shared" si="9"/>
        <v>9090290</v>
      </c>
      <c r="F29" s="106">
        <f t="shared" si="9"/>
        <v>0</v>
      </c>
      <c r="G29" s="106">
        <f t="shared" si="9"/>
        <v>9090290</v>
      </c>
      <c r="H29" s="115"/>
      <c r="I29" s="131">
        <f>I30</f>
        <v>7852780.4699999997</v>
      </c>
      <c r="J29" s="131">
        <f>J30</f>
        <v>3435541.32</v>
      </c>
      <c r="K29" s="219">
        <f t="shared" si="2"/>
        <v>43.749361555754781</v>
      </c>
    </row>
    <row r="30" spans="1:13" ht="15.5">
      <c r="A30" s="121" t="s">
        <v>429</v>
      </c>
      <c r="B30" s="121" t="s">
        <v>430</v>
      </c>
      <c r="C30" s="125">
        <v>4939790</v>
      </c>
      <c r="D30" s="111">
        <v>4150500</v>
      </c>
      <c r="E30" s="112">
        <f t="shared" si="4"/>
        <v>9090290</v>
      </c>
      <c r="F30" s="113"/>
      <c r="G30" s="114">
        <f t="shared" si="3"/>
        <v>9090290</v>
      </c>
      <c r="H30" s="115"/>
      <c r="I30" s="114">
        <v>7852780.4699999997</v>
      </c>
      <c r="J30" s="113">
        <v>3435541.32</v>
      </c>
      <c r="K30" s="220">
        <f t="shared" si="2"/>
        <v>43.749361555754781</v>
      </c>
    </row>
    <row r="31" spans="1:13" ht="30.5" thickBot="1">
      <c r="A31" s="107" t="s">
        <v>431</v>
      </c>
      <c r="B31" s="116" t="s">
        <v>432</v>
      </c>
      <c r="C31" s="117">
        <f>C32</f>
        <v>1500000</v>
      </c>
      <c r="D31" s="113"/>
      <c r="E31" s="118">
        <f t="shared" si="4"/>
        <v>1500000</v>
      </c>
      <c r="F31" s="119"/>
      <c r="G31" s="131">
        <f t="shared" si="3"/>
        <v>1500000</v>
      </c>
      <c r="H31" s="115"/>
      <c r="I31" s="131">
        <f>SUM(I32:I33)</f>
        <v>2055899.18</v>
      </c>
      <c r="J31" s="131">
        <f>SUM(J32:J33)</f>
        <v>2073837.1800000002</v>
      </c>
      <c r="K31" s="219">
        <f t="shared" si="2"/>
        <v>100.87251360253961</v>
      </c>
    </row>
    <row r="32" spans="1:13" ht="34.5" customHeight="1" thickBot="1">
      <c r="A32" s="108" t="s">
        <v>509</v>
      </c>
      <c r="B32" s="109" t="s">
        <v>433</v>
      </c>
      <c r="C32" s="132">
        <v>1500000</v>
      </c>
      <c r="D32" s="113"/>
      <c r="E32" s="112">
        <f t="shared" si="4"/>
        <v>1500000</v>
      </c>
      <c r="F32" s="113"/>
      <c r="G32" s="114">
        <f t="shared" si="3"/>
        <v>1500000</v>
      </c>
      <c r="H32" s="115"/>
      <c r="I32" s="114">
        <v>1999211.19</v>
      </c>
      <c r="J32" s="113">
        <v>2004115.59</v>
      </c>
      <c r="K32" s="220">
        <f t="shared" si="2"/>
        <v>100.24531675415443</v>
      </c>
      <c r="L32" s="79"/>
      <c r="M32" s="79"/>
    </row>
    <row r="33" spans="1:13" ht="34.5" customHeight="1">
      <c r="A33" s="213" t="s">
        <v>486</v>
      </c>
      <c r="B33" s="213" t="s">
        <v>531</v>
      </c>
      <c r="C33" s="214"/>
      <c r="D33" s="113"/>
      <c r="E33" s="112"/>
      <c r="F33" s="113"/>
      <c r="G33" s="114"/>
      <c r="H33" s="115"/>
      <c r="I33" s="114">
        <v>56687.99</v>
      </c>
      <c r="J33" s="113">
        <v>69721.59</v>
      </c>
      <c r="K33" s="220">
        <f t="shared" si="2"/>
        <v>122.99181890202846</v>
      </c>
      <c r="L33" s="79"/>
      <c r="M33" s="79"/>
    </row>
    <row r="34" spans="1:13" ht="15.5">
      <c r="A34" s="162" t="s">
        <v>487</v>
      </c>
      <c r="B34" s="171" t="s">
        <v>434</v>
      </c>
      <c r="C34" s="170"/>
      <c r="D34" s="113"/>
      <c r="E34" s="113"/>
      <c r="F34" s="113"/>
      <c r="G34" s="113"/>
      <c r="H34" s="115"/>
      <c r="I34" s="119">
        <f>I35+I37+I36</f>
        <v>89941.28</v>
      </c>
      <c r="J34" s="119">
        <f>J35+J37+J36</f>
        <v>108305.28</v>
      </c>
      <c r="K34" s="219">
        <f t="shared" si="2"/>
        <v>120.41776590237541</v>
      </c>
      <c r="L34" s="79"/>
    </row>
    <row r="35" spans="1:13" ht="62">
      <c r="A35" s="129" t="s">
        <v>488</v>
      </c>
      <c r="B35" s="172" t="s">
        <v>489</v>
      </c>
      <c r="C35" s="170"/>
      <c r="D35" s="113"/>
      <c r="E35" s="113"/>
      <c r="F35" s="113"/>
      <c r="G35" s="113"/>
      <c r="H35" s="115"/>
      <c r="I35" s="113">
        <v>19203.82</v>
      </c>
      <c r="J35" s="113">
        <v>37567.82</v>
      </c>
      <c r="K35" s="220">
        <f t="shared" si="2"/>
        <v>195.62680758307462</v>
      </c>
      <c r="L35" s="79"/>
    </row>
    <row r="36" spans="1:13" ht="46.5">
      <c r="A36" s="129" t="s">
        <v>515</v>
      </c>
      <c r="B36" s="187" t="s">
        <v>500</v>
      </c>
      <c r="C36" s="170"/>
      <c r="D36" s="113"/>
      <c r="E36" s="113"/>
      <c r="F36" s="113"/>
      <c r="G36" s="113"/>
      <c r="H36" s="115"/>
      <c r="I36" s="113">
        <v>31000</v>
      </c>
      <c r="J36" s="113">
        <v>31000</v>
      </c>
      <c r="K36" s="220">
        <f t="shared" si="2"/>
        <v>100</v>
      </c>
      <c r="L36" s="79"/>
    </row>
    <row r="37" spans="1:13" ht="31">
      <c r="A37" s="129" t="s">
        <v>435</v>
      </c>
      <c r="B37" s="129" t="s">
        <v>436</v>
      </c>
      <c r="C37" s="170"/>
      <c r="D37" s="113"/>
      <c r="E37" s="113"/>
      <c r="F37" s="113"/>
      <c r="G37" s="113"/>
      <c r="H37" s="115"/>
      <c r="I37" s="113">
        <v>39737.46</v>
      </c>
      <c r="J37" s="113">
        <v>39737.46</v>
      </c>
      <c r="K37" s="220">
        <f t="shared" si="2"/>
        <v>100</v>
      </c>
      <c r="L37" s="79"/>
    </row>
    <row r="38" spans="1:13" s="84" customFormat="1" ht="15.5">
      <c r="A38" s="162" t="s">
        <v>516</v>
      </c>
      <c r="B38" s="162" t="s">
        <v>518</v>
      </c>
      <c r="C38" s="199"/>
      <c r="D38" s="189"/>
      <c r="E38" s="118"/>
      <c r="F38" s="118"/>
      <c r="G38" s="118"/>
      <c r="H38" s="200"/>
      <c r="I38" s="118"/>
      <c r="J38" s="118">
        <f>J39</f>
        <v>0</v>
      </c>
      <c r="K38" s="220" t="e">
        <f t="shared" si="2"/>
        <v>#DIV/0!</v>
      </c>
      <c r="L38" s="85"/>
    </row>
    <row r="39" spans="1:13" ht="15.5">
      <c r="A39" s="129" t="s">
        <v>517</v>
      </c>
      <c r="B39" s="129" t="s">
        <v>519</v>
      </c>
      <c r="C39" s="197"/>
      <c r="D39" s="111"/>
      <c r="E39" s="112"/>
      <c r="F39" s="112"/>
      <c r="G39" s="112"/>
      <c r="H39" s="198"/>
      <c r="I39" s="112"/>
      <c r="J39" s="112"/>
      <c r="K39" s="220" t="e">
        <f t="shared" si="2"/>
        <v>#DIV/0!</v>
      </c>
      <c r="L39" s="79"/>
    </row>
    <row r="40" spans="1:13" ht="16" thickBot="1">
      <c r="A40" s="103"/>
      <c r="B40" s="104" t="s">
        <v>437</v>
      </c>
      <c r="C40" s="173" t="e">
        <f t="shared" ref="C40:H40" si="10">C41+C72</f>
        <v>#REF!</v>
      </c>
      <c r="D40" s="173">
        <f t="shared" si="10"/>
        <v>0</v>
      </c>
      <c r="E40" s="174" t="e">
        <f t="shared" si="10"/>
        <v>#REF!</v>
      </c>
      <c r="F40" s="174" t="e">
        <f t="shared" si="10"/>
        <v>#REF!</v>
      </c>
      <c r="G40" s="174" t="e">
        <f t="shared" si="10"/>
        <v>#REF!</v>
      </c>
      <c r="H40" s="174">
        <f t="shared" si="10"/>
        <v>70000</v>
      </c>
      <c r="I40" s="174">
        <f>I41+I72</f>
        <v>135327144.64000002</v>
      </c>
      <c r="J40" s="174">
        <f>J41+J72</f>
        <v>114960987.38000001</v>
      </c>
      <c r="K40" s="219">
        <f t="shared" si="2"/>
        <v>84.950427119275687</v>
      </c>
    </row>
    <row r="41" spans="1:13" ht="30.5" thickBot="1">
      <c r="A41" s="107" t="s">
        <v>438</v>
      </c>
      <c r="B41" s="104" t="s">
        <v>439</v>
      </c>
      <c r="C41" s="105" t="e">
        <f t="shared" ref="C41:H41" si="11">C42+C44+C48+C52</f>
        <v>#REF!</v>
      </c>
      <c r="D41" s="105">
        <f t="shared" si="11"/>
        <v>0</v>
      </c>
      <c r="E41" s="106" t="e">
        <f t="shared" si="11"/>
        <v>#REF!</v>
      </c>
      <c r="F41" s="106" t="e">
        <f t="shared" si="11"/>
        <v>#REF!</v>
      </c>
      <c r="G41" s="106" t="e">
        <f t="shared" si="11"/>
        <v>#REF!</v>
      </c>
      <c r="H41" s="106">
        <f t="shared" si="11"/>
        <v>70000</v>
      </c>
      <c r="I41" s="106">
        <f>I48+I52+I46</f>
        <v>32173144.640000004</v>
      </c>
      <c r="J41" s="106">
        <f>J48+J52+J46</f>
        <v>32173124.640000004</v>
      </c>
      <c r="K41" s="219">
        <f t="shared" si="2"/>
        <v>99.999937836353197</v>
      </c>
    </row>
    <row r="42" spans="1:13" ht="30.5" hidden="1" thickBot="1">
      <c r="A42" s="107" t="s">
        <v>440</v>
      </c>
      <c r="B42" s="116" t="s">
        <v>441</v>
      </c>
      <c r="C42" s="117">
        <f>C43</f>
        <v>0</v>
      </c>
      <c r="D42" s="111"/>
      <c r="E42" s="112">
        <f t="shared" si="4"/>
        <v>0</v>
      </c>
      <c r="F42" s="112">
        <f t="shared" si="4"/>
        <v>0</v>
      </c>
      <c r="G42" s="112">
        <f t="shared" si="4"/>
        <v>0</v>
      </c>
      <c r="H42" s="115"/>
      <c r="I42" s="131">
        <f t="shared" si="5"/>
        <v>0</v>
      </c>
      <c r="J42" s="131">
        <f t="shared" si="5"/>
        <v>0</v>
      </c>
      <c r="K42" s="219" t="e">
        <f t="shared" si="2"/>
        <v>#DIV/0!</v>
      </c>
    </row>
    <row r="43" spans="1:13" ht="31.5" hidden="1" thickBot="1">
      <c r="A43" s="133" t="s">
        <v>442</v>
      </c>
      <c r="B43" s="134" t="s">
        <v>443</v>
      </c>
      <c r="C43" s="122"/>
      <c r="D43" s="113"/>
      <c r="E43" s="112">
        <f t="shared" si="4"/>
        <v>0</v>
      </c>
      <c r="F43" s="112">
        <f t="shared" si="4"/>
        <v>0</v>
      </c>
      <c r="G43" s="112">
        <f t="shared" si="4"/>
        <v>0</v>
      </c>
      <c r="H43" s="115"/>
      <c r="I43" s="131">
        <f t="shared" si="5"/>
        <v>0</v>
      </c>
      <c r="J43" s="131">
        <f t="shared" si="5"/>
        <v>0</v>
      </c>
      <c r="K43" s="219" t="e">
        <f t="shared" si="2"/>
        <v>#DIV/0!</v>
      </c>
    </row>
    <row r="44" spans="1:13" ht="30.5" hidden="1" thickBot="1">
      <c r="A44" s="135" t="s">
        <v>444</v>
      </c>
      <c r="B44" s="135" t="s">
        <v>445</v>
      </c>
      <c r="C44" s="136" t="e">
        <f>#REF!</f>
        <v>#REF!</v>
      </c>
      <c r="D44" s="113"/>
      <c r="E44" s="112" t="e">
        <f t="shared" si="4"/>
        <v>#REF!</v>
      </c>
      <c r="F44" s="112" t="e">
        <f t="shared" si="4"/>
        <v>#REF!</v>
      </c>
      <c r="G44" s="112" t="e">
        <f t="shared" si="4"/>
        <v>#REF!</v>
      </c>
      <c r="H44" s="115"/>
      <c r="I44" s="131" t="e">
        <f t="shared" si="5"/>
        <v>#REF!</v>
      </c>
      <c r="J44" s="131" t="e">
        <f t="shared" si="5"/>
        <v>#REF!</v>
      </c>
      <c r="K44" s="219" t="e">
        <f t="shared" si="2"/>
        <v>#REF!</v>
      </c>
    </row>
    <row r="45" spans="1:13" ht="31" hidden="1">
      <c r="A45" s="137" t="s">
        <v>446</v>
      </c>
      <c r="B45" s="137" t="s">
        <v>447</v>
      </c>
      <c r="C45" s="138"/>
      <c r="D45" s="113"/>
      <c r="E45" s="112">
        <f t="shared" si="4"/>
        <v>0</v>
      </c>
      <c r="F45" s="112">
        <f t="shared" si="4"/>
        <v>0</v>
      </c>
      <c r="G45" s="112">
        <f t="shared" si="4"/>
        <v>0</v>
      </c>
      <c r="H45" s="115"/>
      <c r="I45" s="131">
        <f t="shared" si="5"/>
        <v>0</v>
      </c>
      <c r="J45" s="131">
        <f t="shared" si="5"/>
        <v>0</v>
      </c>
      <c r="K45" s="219" t="e">
        <f t="shared" si="2"/>
        <v>#DIV/0!</v>
      </c>
    </row>
    <row r="46" spans="1:13" s="84" customFormat="1" ht="28">
      <c r="A46" s="171" t="s">
        <v>501</v>
      </c>
      <c r="B46" s="191" t="s">
        <v>445</v>
      </c>
      <c r="C46" s="192"/>
      <c r="D46" s="119"/>
      <c r="E46" s="119"/>
      <c r="F46" s="119"/>
      <c r="G46" s="119"/>
      <c r="H46" s="193"/>
      <c r="I46" s="119">
        <f>I47</f>
        <v>4500000</v>
      </c>
      <c r="J46" s="119">
        <f t="shared" ref="J46" si="12">J47</f>
        <v>4500000</v>
      </c>
      <c r="K46" s="219">
        <f t="shared" si="2"/>
        <v>100</v>
      </c>
    </row>
    <row r="47" spans="1:13" ht="42">
      <c r="A47" s="139" t="s">
        <v>502</v>
      </c>
      <c r="B47" s="142" t="s">
        <v>503</v>
      </c>
      <c r="C47" s="190"/>
      <c r="D47" s="113"/>
      <c r="E47" s="113"/>
      <c r="F47" s="113"/>
      <c r="G47" s="113"/>
      <c r="H47" s="115"/>
      <c r="I47" s="113">
        <v>4500000</v>
      </c>
      <c r="J47" s="113">
        <v>4500000</v>
      </c>
      <c r="K47" s="220">
        <f t="shared" si="2"/>
        <v>100</v>
      </c>
    </row>
    <row r="48" spans="1:13" ht="30.5" thickBot="1">
      <c r="A48" s="164" t="s">
        <v>448</v>
      </c>
      <c r="B48" s="164" t="s">
        <v>449</v>
      </c>
      <c r="C48" s="165">
        <f>SUM(C49:C51)</f>
        <v>2966463</v>
      </c>
      <c r="D48" s="165">
        <f t="shared" ref="D48:G48" si="13">SUM(D49:D51)</f>
        <v>0</v>
      </c>
      <c r="E48" s="165">
        <f t="shared" si="13"/>
        <v>2966463</v>
      </c>
      <c r="F48" s="165">
        <f t="shared" si="13"/>
        <v>0</v>
      </c>
      <c r="G48" s="165">
        <f t="shared" si="13"/>
        <v>2966463</v>
      </c>
      <c r="H48" s="188"/>
      <c r="I48" s="118">
        <f>I49+I50+I51</f>
        <v>3080356</v>
      </c>
      <c r="J48" s="118">
        <f>J49+J50+J51</f>
        <v>3080336</v>
      </c>
      <c r="K48" s="221">
        <f t="shared" si="2"/>
        <v>99.999350724396791</v>
      </c>
    </row>
    <row r="49" spans="1:11" ht="31">
      <c r="A49" s="137" t="s">
        <v>450</v>
      </c>
      <c r="B49" s="137" t="s">
        <v>175</v>
      </c>
      <c r="C49" s="138">
        <v>104363</v>
      </c>
      <c r="D49" s="113"/>
      <c r="E49" s="112">
        <f t="shared" si="4"/>
        <v>104363</v>
      </c>
      <c r="F49" s="113"/>
      <c r="G49" s="114">
        <f t="shared" ref="G49:G51" si="14">E49+F49</f>
        <v>104363</v>
      </c>
      <c r="H49" s="115"/>
      <c r="I49" s="114">
        <v>84883</v>
      </c>
      <c r="J49" s="113">
        <v>84883</v>
      </c>
      <c r="K49" s="220">
        <f t="shared" si="2"/>
        <v>100</v>
      </c>
    </row>
    <row r="50" spans="1:11" ht="31">
      <c r="A50" s="139" t="s">
        <v>451</v>
      </c>
      <c r="B50" s="141" t="s">
        <v>452</v>
      </c>
      <c r="C50" s="140">
        <v>2785300</v>
      </c>
      <c r="D50" s="113"/>
      <c r="E50" s="112">
        <f t="shared" si="4"/>
        <v>2785300</v>
      </c>
      <c r="F50" s="113"/>
      <c r="G50" s="114">
        <f t="shared" si="14"/>
        <v>2785300</v>
      </c>
      <c r="H50" s="115"/>
      <c r="I50" s="114">
        <v>2918673</v>
      </c>
      <c r="J50" s="113">
        <v>2918673</v>
      </c>
      <c r="K50" s="220">
        <f t="shared" si="2"/>
        <v>100</v>
      </c>
    </row>
    <row r="51" spans="1:11" ht="42.5" thickBot="1">
      <c r="A51" s="139" t="s">
        <v>453</v>
      </c>
      <c r="B51" s="142" t="s">
        <v>454</v>
      </c>
      <c r="C51" s="140">
        <v>76800</v>
      </c>
      <c r="D51" s="113"/>
      <c r="E51" s="112">
        <f t="shared" ref="E51" si="15">C51+D51</f>
        <v>76800</v>
      </c>
      <c r="F51" s="113"/>
      <c r="G51" s="114">
        <f t="shared" si="14"/>
        <v>76800</v>
      </c>
      <c r="H51" s="115"/>
      <c r="I51" s="114">
        <f t="shared" ref="I51:J83" si="16">G51+H51</f>
        <v>76800</v>
      </c>
      <c r="J51" s="113">
        <v>76780</v>
      </c>
      <c r="K51" s="220">
        <f t="shared" si="2"/>
        <v>99.973958333333329</v>
      </c>
    </row>
    <row r="52" spans="1:11" ht="16" thickBot="1">
      <c r="A52" s="135" t="s">
        <v>455</v>
      </c>
      <c r="B52" s="135" t="s">
        <v>363</v>
      </c>
      <c r="C52" s="136">
        <f>C53</f>
        <v>20270309.079999998</v>
      </c>
      <c r="D52" s="136">
        <f t="shared" ref="D52:H52" si="17">D53</f>
        <v>0</v>
      </c>
      <c r="E52" s="136">
        <f t="shared" si="17"/>
        <v>20270309.080000002</v>
      </c>
      <c r="F52" s="136">
        <f t="shared" si="17"/>
        <v>1994101.26</v>
      </c>
      <c r="G52" s="136">
        <f t="shared" si="17"/>
        <v>22264410.340000004</v>
      </c>
      <c r="H52" s="136">
        <f t="shared" si="17"/>
        <v>70000</v>
      </c>
      <c r="I52" s="136">
        <f>I53</f>
        <v>24592788.640000004</v>
      </c>
      <c r="J52" s="136">
        <f>J53</f>
        <v>24592788.640000004</v>
      </c>
      <c r="K52" s="219">
        <f t="shared" si="2"/>
        <v>100</v>
      </c>
    </row>
    <row r="53" spans="1:11" ht="46.5">
      <c r="A53" s="143" t="s">
        <v>456</v>
      </c>
      <c r="B53" s="143" t="s">
        <v>457</v>
      </c>
      <c r="C53" s="144">
        <v>20270309.079999998</v>
      </c>
      <c r="D53" s="113"/>
      <c r="E53" s="112">
        <f>SUM(E54:E71)</f>
        <v>20270309.080000002</v>
      </c>
      <c r="F53" s="112">
        <f t="shared" ref="F53:J53" si="18">SUM(F54:F71)</f>
        <v>1994101.26</v>
      </c>
      <c r="G53" s="112">
        <f t="shared" si="18"/>
        <v>22264410.340000004</v>
      </c>
      <c r="H53" s="112">
        <f t="shared" si="18"/>
        <v>70000</v>
      </c>
      <c r="I53" s="112">
        <f t="shared" si="18"/>
        <v>24592788.640000004</v>
      </c>
      <c r="J53" s="112">
        <f t="shared" si="18"/>
        <v>24592788.640000004</v>
      </c>
      <c r="K53" s="220">
        <f t="shared" si="2"/>
        <v>100</v>
      </c>
    </row>
    <row r="54" spans="1:11" s="151" customFormat="1" ht="15.5">
      <c r="A54" s="145"/>
      <c r="B54" s="145" t="s">
        <v>458</v>
      </c>
      <c r="C54" s="146"/>
      <c r="D54" s="147"/>
      <c r="E54" s="148">
        <v>13138522.220000001</v>
      </c>
      <c r="F54" s="147"/>
      <c r="G54" s="149">
        <f>E54+F54</f>
        <v>13138522.220000001</v>
      </c>
      <c r="H54" s="150"/>
      <c r="I54" s="149">
        <f t="shared" si="16"/>
        <v>13138522.220000001</v>
      </c>
      <c r="J54" s="149">
        <f t="shared" si="16"/>
        <v>13138522.220000001</v>
      </c>
      <c r="K54" s="222">
        <f t="shared" si="2"/>
        <v>100</v>
      </c>
    </row>
    <row r="55" spans="1:11" s="151" customFormat="1" ht="15.5">
      <c r="A55" s="145"/>
      <c r="B55" s="145" t="s">
        <v>511</v>
      </c>
      <c r="C55" s="146"/>
      <c r="D55" s="147"/>
      <c r="E55" s="148">
        <v>4515876.5199999996</v>
      </c>
      <c r="F55" s="147"/>
      <c r="G55" s="149">
        <f t="shared" ref="G55:G56" si="19">E55+F55</f>
        <v>4515876.5199999996</v>
      </c>
      <c r="H55" s="150"/>
      <c r="I55" s="149">
        <v>1317595.72</v>
      </c>
      <c r="J55" s="149">
        <v>1317595.72</v>
      </c>
      <c r="K55" s="222">
        <f t="shared" si="2"/>
        <v>100</v>
      </c>
    </row>
    <row r="56" spans="1:11" s="151" customFormat="1" ht="15.5">
      <c r="A56" s="145"/>
      <c r="B56" s="145" t="s">
        <v>512</v>
      </c>
      <c r="C56" s="146"/>
      <c r="D56" s="147"/>
      <c r="E56" s="148">
        <v>2615910.34</v>
      </c>
      <c r="F56" s="147"/>
      <c r="G56" s="149">
        <f t="shared" si="19"/>
        <v>2615910.34</v>
      </c>
      <c r="H56" s="150"/>
      <c r="I56" s="149">
        <v>1967985.46</v>
      </c>
      <c r="J56" s="149">
        <v>1967985.46</v>
      </c>
      <c r="K56" s="222">
        <f t="shared" si="2"/>
        <v>100</v>
      </c>
    </row>
    <row r="57" spans="1:11" s="151" customFormat="1" ht="15.5">
      <c r="A57" s="145"/>
      <c r="B57" s="145" t="s">
        <v>495</v>
      </c>
      <c r="C57" s="146"/>
      <c r="D57" s="147"/>
      <c r="E57" s="148"/>
      <c r="F57" s="147"/>
      <c r="G57" s="149"/>
      <c r="H57" s="150"/>
      <c r="I57" s="149">
        <v>1683658.63</v>
      </c>
      <c r="J57" s="149">
        <v>1683658.63</v>
      </c>
      <c r="K57" s="222">
        <f t="shared" si="2"/>
        <v>100</v>
      </c>
    </row>
    <row r="58" spans="1:11" s="151" customFormat="1" ht="15.5">
      <c r="A58" s="145"/>
      <c r="B58" s="145" t="s">
        <v>496</v>
      </c>
      <c r="C58" s="146"/>
      <c r="D58" s="147"/>
      <c r="E58" s="148"/>
      <c r="F58" s="147"/>
      <c r="G58" s="149"/>
      <c r="H58" s="150"/>
      <c r="I58" s="149">
        <v>186061.48</v>
      </c>
      <c r="J58" s="149">
        <v>186061.48</v>
      </c>
      <c r="K58" s="222">
        <f t="shared" si="2"/>
        <v>100</v>
      </c>
    </row>
    <row r="59" spans="1:11" s="151" customFormat="1" ht="15.5">
      <c r="A59" s="145"/>
      <c r="B59" s="145" t="s">
        <v>513</v>
      </c>
      <c r="C59" s="146"/>
      <c r="D59" s="147"/>
      <c r="E59" s="148"/>
      <c r="F59" s="147"/>
      <c r="G59" s="149"/>
      <c r="H59" s="150"/>
      <c r="I59" s="149">
        <v>1976485.57</v>
      </c>
      <c r="J59" s="149">
        <v>1976485.57</v>
      </c>
      <c r="K59" s="222">
        <f t="shared" si="2"/>
        <v>100</v>
      </c>
    </row>
    <row r="60" spans="1:11" s="151" customFormat="1" ht="31">
      <c r="A60" s="145"/>
      <c r="B60" s="145" t="s">
        <v>459</v>
      </c>
      <c r="C60" s="146"/>
      <c r="D60" s="147"/>
      <c r="E60" s="148"/>
      <c r="F60" s="147">
        <v>426301.26</v>
      </c>
      <c r="G60" s="149">
        <f t="shared" ref="G60:G71" si="20">E60+F60</f>
        <v>426301.26</v>
      </c>
      <c r="H60" s="150"/>
      <c r="I60" s="149">
        <f t="shared" si="16"/>
        <v>426301.26</v>
      </c>
      <c r="J60" s="149">
        <f t="shared" si="16"/>
        <v>426301.26</v>
      </c>
      <c r="K60" s="222">
        <f t="shared" si="2"/>
        <v>100</v>
      </c>
    </row>
    <row r="61" spans="1:11" s="151" customFormat="1" ht="31">
      <c r="A61" s="145"/>
      <c r="B61" s="145" t="s">
        <v>460</v>
      </c>
      <c r="C61" s="146"/>
      <c r="D61" s="147"/>
      <c r="E61" s="148"/>
      <c r="F61" s="147">
        <v>459000</v>
      </c>
      <c r="G61" s="149">
        <f t="shared" si="20"/>
        <v>459000</v>
      </c>
      <c r="H61" s="150"/>
      <c r="I61" s="149">
        <f t="shared" si="16"/>
        <v>459000</v>
      </c>
      <c r="J61" s="149">
        <f t="shared" si="16"/>
        <v>459000</v>
      </c>
      <c r="K61" s="222">
        <f t="shared" si="2"/>
        <v>100</v>
      </c>
    </row>
    <row r="62" spans="1:11" s="151" customFormat="1" ht="46.5">
      <c r="A62" s="152"/>
      <c r="B62" s="152" t="s">
        <v>528</v>
      </c>
      <c r="C62" s="146"/>
      <c r="D62" s="153"/>
      <c r="E62" s="154"/>
      <c r="F62" s="153"/>
      <c r="G62" s="155"/>
      <c r="H62" s="150"/>
      <c r="I62" s="147">
        <v>248796</v>
      </c>
      <c r="J62" s="149">
        <v>248796</v>
      </c>
      <c r="K62" s="222"/>
    </row>
    <row r="63" spans="1:11" s="151" customFormat="1" ht="15.5">
      <c r="A63" s="152"/>
      <c r="B63" s="152" t="s">
        <v>461</v>
      </c>
      <c r="C63" s="146"/>
      <c r="D63" s="153"/>
      <c r="E63" s="154"/>
      <c r="F63" s="153"/>
      <c r="G63" s="155"/>
      <c r="H63" s="147">
        <v>70000</v>
      </c>
      <c r="I63" s="149">
        <f t="shared" si="16"/>
        <v>70000</v>
      </c>
      <c r="J63" s="147">
        <v>70000</v>
      </c>
      <c r="K63" s="222">
        <f t="shared" si="2"/>
        <v>100</v>
      </c>
    </row>
    <row r="64" spans="1:11" s="151" customFormat="1" ht="15.5">
      <c r="A64" s="152"/>
      <c r="B64" s="152" t="s">
        <v>365</v>
      </c>
      <c r="C64" s="146"/>
      <c r="D64" s="153"/>
      <c r="E64" s="154"/>
      <c r="F64" s="153">
        <v>58800</v>
      </c>
      <c r="G64" s="155">
        <f t="shared" si="20"/>
        <v>58800</v>
      </c>
      <c r="H64" s="150"/>
      <c r="I64" s="149">
        <f t="shared" si="16"/>
        <v>58800</v>
      </c>
      <c r="J64" s="147">
        <v>58800</v>
      </c>
      <c r="K64" s="222">
        <f t="shared" si="2"/>
        <v>100</v>
      </c>
    </row>
    <row r="65" spans="1:11" s="151" customFormat="1" ht="15.5">
      <c r="A65" s="152"/>
      <c r="B65" s="145" t="s">
        <v>499</v>
      </c>
      <c r="C65" s="156"/>
      <c r="D65" s="147"/>
      <c r="E65" s="147"/>
      <c r="F65" s="147"/>
      <c r="G65" s="149"/>
      <c r="H65" s="150"/>
      <c r="I65" s="149">
        <v>200650</v>
      </c>
      <c r="J65" s="147">
        <v>200650</v>
      </c>
      <c r="K65" s="222">
        <f t="shared" si="2"/>
        <v>100</v>
      </c>
    </row>
    <row r="66" spans="1:11" s="151" customFormat="1" ht="15.5">
      <c r="A66" s="152"/>
      <c r="B66" s="145" t="s">
        <v>521</v>
      </c>
      <c r="C66" s="146"/>
      <c r="D66" s="153"/>
      <c r="E66" s="154"/>
      <c r="F66" s="153"/>
      <c r="G66" s="155"/>
      <c r="H66" s="150"/>
      <c r="I66" s="149">
        <v>200650</v>
      </c>
      <c r="J66" s="147">
        <v>200650</v>
      </c>
      <c r="K66" s="222">
        <f t="shared" si="2"/>
        <v>100</v>
      </c>
    </row>
    <row r="67" spans="1:11" s="151" customFormat="1" ht="15.5">
      <c r="A67" s="152"/>
      <c r="B67" s="152" t="s">
        <v>533</v>
      </c>
      <c r="C67" s="146"/>
      <c r="D67" s="153"/>
      <c r="E67" s="154"/>
      <c r="F67" s="153"/>
      <c r="G67" s="155"/>
      <c r="H67" s="150"/>
      <c r="I67" s="149">
        <v>800000</v>
      </c>
      <c r="J67" s="147">
        <v>800000</v>
      </c>
      <c r="K67" s="222">
        <f t="shared" si="2"/>
        <v>100</v>
      </c>
    </row>
    <row r="68" spans="1:11" s="151" customFormat="1" ht="31">
      <c r="A68" s="152"/>
      <c r="B68" s="152" t="s">
        <v>514</v>
      </c>
      <c r="C68" s="146"/>
      <c r="D68" s="153"/>
      <c r="E68" s="154"/>
      <c r="F68" s="153"/>
      <c r="G68" s="155"/>
      <c r="H68" s="150"/>
      <c r="I68" s="149">
        <v>808282.3</v>
      </c>
      <c r="J68" s="147">
        <v>808282.3</v>
      </c>
      <c r="K68" s="222">
        <f t="shared" si="2"/>
        <v>100</v>
      </c>
    </row>
    <row r="69" spans="1:11" s="151" customFormat="1" ht="15.5">
      <c r="A69" s="145"/>
      <c r="B69" s="145" t="s">
        <v>462</v>
      </c>
      <c r="C69" s="156"/>
      <c r="D69" s="147"/>
      <c r="E69" s="147"/>
      <c r="F69" s="147">
        <v>100000</v>
      </c>
      <c r="G69" s="149">
        <f t="shared" si="20"/>
        <v>100000</v>
      </c>
      <c r="H69" s="150"/>
      <c r="I69" s="149">
        <f t="shared" si="16"/>
        <v>100000</v>
      </c>
      <c r="J69" s="147">
        <v>100000</v>
      </c>
      <c r="K69" s="222">
        <f t="shared" si="2"/>
        <v>100</v>
      </c>
    </row>
    <row r="70" spans="1:11" s="151" customFormat="1" ht="15.5">
      <c r="A70" s="145"/>
      <c r="B70" s="145" t="s">
        <v>463</v>
      </c>
      <c r="C70" s="156"/>
      <c r="D70" s="147"/>
      <c r="E70" s="147"/>
      <c r="F70" s="147">
        <v>600000</v>
      </c>
      <c r="G70" s="149">
        <f t="shared" si="20"/>
        <v>600000</v>
      </c>
      <c r="H70" s="150"/>
      <c r="I70" s="149">
        <f t="shared" si="16"/>
        <v>600000</v>
      </c>
      <c r="J70" s="147">
        <v>600000</v>
      </c>
      <c r="K70" s="222">
        <f t="shared" si="2"/>
        <v>100</v>
      </c>
    </row>
    <row r="71" spans="1:11" s="151" customFormat="1" ht="15.5">
      <c r="A71" s="145"/>
      <c r="B71" s="145" t="s">
        <v>464</v>
      </c>
      <c r="C71" s="156"/>
      <c r="D71" s="147"/>
      <c r="E71" s="147"/>
      <c r="F71" s="147">
        <v>350000</v>
      </c>
      <c r="G71" s="149">
        <f t="shared" si="20"/>
        <v>350000</v>
      </c>
      <c r="H71" s="150"/>
      <c r="I71" s="149">
        <f t="shared" si="16"/>
        <v>350000</v>
      </c>
      <c r="J71" s="147">
        <v>350000</v>
      </c>
      <c r="K71" s="222">
        <f t="shared" si="2"/>
        <v>100</v>
      </c>
    </row>
    <row r="72" spans="1:11" ht="15.5">
      <c r="A72" s="157" t="s">
        <v>465</v>
      </c>
      <c r="B72" s="157" t="s">
        <v>466</v>
      </c>
      <c r="C72" s="158">
        <f>C73</f>
        <v>58154000</v>
      </c>
      <c r="D72" s="111"/>
      <c r="E72" s="118">
        <f>E73</f>
        <v>58154000</v>
      </c>
      <c r="F72" s="118">
        <f t="shared" ref="F72:G73" si="21">F73</f>
        <v>45000000</v>
      </c>
      <c r="G72" s="118">
        <f t="shared" si="21"/>
        <v>103154000</v>
      </c>
      <c r="H72" s="115"/>
      <c r="I72" s="131">
        <f>I73</f>
        <v>103154000</v>
      </c>
      <c r="J72" s="131">
        <f>J73</f>
        <v>82787862.74000001</v>
      </c>
      <c r="K72" s="219">
        <f t="shared" si="2"/>
        <v>80.256570506233402</v>
      </c>
    </row>
    <row r="73" spans="1:11" ht="15.5">
      <c r="A73" s="120" t="s">
        <v>467</v>
      </c>
      <c r="B73" s="120" t="s">
        <v>468</v>
      </c>
      <c r="C73" s="159">
        <f>C74</f>
        <v>58154000</v>
      </c>
      <c r="D73" s="113"/>
      <c r="E73" s="118">
        <f>E74</f>
        <v>58154000</v>
      </c>
      <c r="F73" s="118">
        <f t="shared" si="21"/>
        <v>45000000</v>
      </c>
      <c r="G73" s="118">
        <f t="shared" si="21"/>
        <v>103154000</v>
      </c>
      <c r="H73" s="115"/>
      <c r="I73" s="131">
        <f>I74</f>
        <v>103154000</v>
      </c>
      <c r="J73" s="131">
        <f>J74</f>
        <v>82787862.74000001</v>
      </c>
      <c r="K73" s="219">
        <f t="shared" si="2"/>
        <v>80.256570506233402</v>
      </c>
    </row>
    <row r="74" spans="1:11" ht="15.5">
      <c r="A74" s="127" t="s">
        <v>469</v>
      </c>
      <c r="B74" s="127" t="s">
        <v>468</v>
      </c>
      <c r="C74" s="128">
        <v>58154000</v>
      </c>
      <c r="D74" s="123"/>
      <c r="E74" s="124">
        <f>E75+E76</f>
        <v>58154000</v>
      </c>
      <c r="F74" s="124">
        <f t="shared" ref="F74:G74" si="22">F75+F76</f>
        <v>45000000</v>
      </c>
      <c r="G74" s="124">
        <f t="shared" si="22"/>
        <v>103154000</v>
      </c>
      <c r="H74" s="115"/>
      <c r="I74" s="114">
        <f>I75+I76</f>
        <v>103154000</v>
      </c>
      <c r="J74" s="114">
        <f>J75+J76</f>
        <v>82787862.74000001</v>
      </c>
      <c r="K74" s="220">
        <f t="shared" si="2"/>
        <v>80.256570506233402</v>
      </c>
    </row>
    <row r="75" spans="1:11" ht="15.5">
      <c r="A75" s="160"/>
      <c r="B75" s="160" t="s">
        <v>470</v>
      </c>
      <c r="C75" s="161"/>
      <c r="D75" s="147"/>
      <c r="E75" s="147">
        <v>58154000</v>
      </c>
      <c r="F75" s="147"/>
      <c r="G75" s="149">
        <f>E75+F75</f>
        <v>58154000</v>
      </c>
      <c r="H75" s="115"/>
      <c r="I75" s="149">
        <f t="shared" si="16"/>
        <v>58154000</v>
      </c>
      <c r="J75" s="147">
        <v>38445000</v>
      </c>
      <c r="K75" s="220">
        <f t="shared" ref="K75:K85" si="23">J75/I75*100</f>
        <v>66.108952092719335</v>
      </c>
    </row>
    <row r="76" spans="1:11" ht="15.5">
      <c r="A76" s="160"/>
      <c r="B76" s="160" t="s">
        <v>471</v>
      </c>
      <c r="C76" s="161"/>
      <c r="D76" s="147"/>
      <c r="E76" s="147"/>
      <c r="F76" s="147">
        <v>45000000</v>
      </c>
      <c r="G76" s="149">
        <f>E76+F76</f>
        <v>45000000</v>
      </c>
      <c r="H76" s="115"/>
      <c r="I76" s="149">
        <f t="shared" si="16"/>
        <v>45000000</v>
      </c>
      <c r="J76" s="147">
        <v>44342862.740000002</v>
      </c>
      <c r="K76" s="220">
        <f t="shared" si="23"/>
        <v>98.539694977777785</v>
      </c>
    </row>
    <row r="77" spans="1:11" ht="15.5">
      <c r="A77" s="162" t="s">
        <v>472</v>
      </c>
      <c r="B77" s="162" t="s">
        <v>473</v>
      </c>
      <c r="C77" s="163"/>
      <c r="D77" s="119"/>
      <c r="E77" s="119">
        <f>E78</f>
        <v>0</v>
      </c>
      <c r="F77" s="119">
        <f t="shared" ref="F77:G77" si="24">F78</f>
        <v>108885.52</v>
      </c>
      <c r="G77" s="131">
        <f t="shared" si="24"/>
        <v>108885.52</v>
      </c>
      <c r="H77" s="115"/>
      <c r="I77" s="131">
        <f>I78</f>
        <v>54567.88</v>
      </c>
      <c r="J77" s="131">
        <f t="shared" si="16"/>
        <v>54567.88</v>
      </c>
      <c r="K77" s="219">
        <f t="shared" si="23"/>
        <v>100</v>
      </c>
    </row>
    <row r="78" spans="1:11" ht="45">
      <c r="A78" s="162" t="s">
        <v>474</v>
      </c>
      <c r="B78" s="162" t="s">
        <v>475</v>
      </c>
      <c r="C78" s="163"/>
      <c r="D78" s="119"/>
      <c r="E78" s="119">
        <f>SUM(E79:E80)</f>
        <v>0</v>
      </c>
      <c r="F78" s="119">
        <f>SUM(F79:F80)</f>
        <v>108885.52</v>
      </c>
      <c r="G78" s="131">
        <f>SUM(G79:G80)</f>
        <v>108885.52</v>
      </c>
      <c r="H78" s="115"/>
      <c r="I78" s="131">
        <f>SUM(I79:I80)</f>
        <v>54567.88</v>
      </c>
      <c r="J78" s="131">
        <f t="shared" si="16"/>
        <v>54567.88</v>
      </c>
      <c r="K78" s="219">
        <f t="shared" si="23"/>
        <v>100</v>
      </c>
    </row>
    <row r="79" spans="1:11" ht="31">
      <c r="A79" s="160"/>
      <c r="B79" s="160" t="s">
        <v>476</v>
      </c>
      <c r="C79" s="161"/>
      <c r="D79" s="147"/>
      <c r="E79" s="147"/>
      <c r="F79" s="147">
        <v>108635.52</v>
      </c>
      <c r="G79" s="149">
        <f>E79+F79</f>
        <v>108635.52</v>
      </c>
      <c r="H79" s="115"/>
      <c r="I79" s="114">
        <v>54317.88</v>
      </c>
      <c r="J79" s="113">
        <v>54567.88</v>
      </c>
      <c r="K79" s="220">
        <f t="shared" si="23"/>
        <v>100.4602536034175</v>
      </c>
    </row>
    <row r="80" spans="1:11" ht="15.5">
      <c r="A80" s="160"/>
      <c r="B80" s="160" t="s">
        <v>477</v>
      </c>
      <c r="C80" s="161"/>
      <c r="D80" s="147"/>
      <c r="E80" s="147"/>
      <c r="F80" s="147">
        <v>250</v>
      </c>
      <c r="G80" s="149">
        <f>E80+F80</f>
        <v>250</v>
      </c>
      <c r="H80" s="115"/>
      <c r="I80" s="114">
        <f t="shared" si="16"/>
        <v>250</v>
      </c>
      <c r="J80" s="113">
        <v>250</v>
      </c>
      <c r="K80" s="220">
        <f t="shared" si="23"/>
        <v>100</v>
      </c>
    </row>
    <row r="81" spans="1:11" ht="15.5">
      <c r="A81" s="162" t="s">
        <v>478</v>
      </c>
      <c r="B81" s="162" t="s">
        <v>479</v>
      </c>
      <c r="C81" s="163"/>
      <c r="D81" s="119"/>
      <c r="E81" s="119">
        <f>E82</f>
        <v>0</v>
      </c>
      <c r="F81" s="119">
        <f t="shared" ref="F81:I81" si="25">F82</f>
        <v>-11221.64</v>
      </c>
      <c r="G81" s="131">
        <f t="shared" si="25"/>
        <v>-11221.64</v>
      </c>
      <c r="H81" s="131">
        <f t="shared" si="25"/>
        <v>0</v>
      </c>
      <c r="I81" s="131">
        <f t="shared" si="25"/>
        <v>-34847.64</v>
      </c>
      <c r="J81" s="119">
        <f>J82</f>
        <v>-34847.64</v>
      </c>
      <c r="K81" s="219">
        <f t="shared" si="23"/>
        <v>100</v>
      </c>
    </row>
    <row r="82" spans="1:11" ht="45">
      <c r="A82" s="162" t="s">
        <v>480</v>
      </c>
      <c r="B82" s="162" t="s">
        <v>481</v>
      </c>
      <c r="C82" s="161"/>
      <c r="D82" s="147"/>
      <c r="E82" s="119">
        <f>SUM(E83:E83)</f>
        <v>0</v>
      </c>
      <c r="F82" s="119">
        <f>SUM(F83:F83)</f>
        <v>-11221.64</v>
      </c>
      <c r="G82" s="131">
        <f>SUM(G83:G83)</f>
        <v>-11221.64</v>
      </c>
      <c r="H82" s="131">
        <f t="shared" ref="H82" si="26">SUM(H83:H83)</f>
        <v>0</v>
      </c>
      <c r="I82" s="131">
        <f>SUM(I83:I84)</f>
        <v>-34847.64</v>
      </c>
      <c r="J82" s="131">
        <f>SUM(J83:J84)</f>
        <v>-34847.64</v>
      </c>
      <c r="K82" s="219">
        <f t="shared" si="23"/>
        <v>100</v>
      </c>
    </row>
    <row r="83" spans="1:11" ht="15.5">
      <c r="A83" s="160"/>
      <c r="B83" s="160" t="s">
        <v>482</v>
      </c>
      <c r="C83" s="161"/>
      <c r="D83" s="147"/>
      <c r="E83" s="147"/>
      <c r="F83" s="147">
        <v>-11221.64</v>
      </c>
      <c r="G83" s="149">
        <f>E83+F83</f>
        <v>-11221.64</v>
      </c>
      <c r="H83" s="115"/>
      <c r="I83" s="114">
        <f t="shared" si="16"/>
        <v>-11221.64</v>
      </c>
      <c r="J83" s="113">
        <v>-11221.64</v>
      </c>
      <c r="K83" s="220">
        <f t="shared" si="23"/>
        <v>100</v>
      </c>
    </row>
    <row r="84" spans="1:11" ht="15.5">
      <c r="A84" s="160"/>
      <c r="B84" s="160" t="s">
        <v>504</v>
      </c>
      <c r="C84" s="161"/>
      <c r="D84" s="147"/>
      <c r="E84" s="147"/>
      <c r="F84" s="147"/>
      <c r="G84" s="147"/>
      <c r="H84" s="115"/>
      <c r="I84" s="113">
        <v>-23626</v>
      </c>
      <c r="J84" s="113">
        <v>-23626</v>
      </c>
      <c r="K84" s="220">
        <f t="shared" si="23"/>
        <v>100</v>
      </c>
    </row>
    <row r="85" spans="1:11" ht="16" thickBot="1">
      <c r="A85" s="164" t="s">
        <v>483</v>
      </c>
      <c r="B85" s="164"/>
      <c r="C85" s="165" t="e">
        <f>C8+C40</f>
        <v>#REF!</v>
      </c>
      <c r="D85" s="165" t="e">
        <f>D8+D40</f>
        <v>#REF!</v>
      </c>
      <c r="E85" s="165" t="e">
        <f t="shared" ref="E85:J85" si="27">E8+E40+E77+E81</f>
        <v>#REF!</v>
      </c>
      <c r="F85" s="165" t="e">
        <f t="shared" si="27"/>
        <v>#REF!</v>
      </c>
      <c r="G85" s="165" t="e">
        <f t="shared" si="27"/>
        <v>#REF!</v>
      </c>
      <c r="H85" s="165" t="e">
        <f t="shared" si="27"/>
        <v>#REF!</v>
      </c>
      <c r="I85" s="165">
        <f t="shared" si="27"/>
        <v>304781845.13</v>
      </c>
      <c r="J85" s="165">
        <f t="shared" si="27"/>
        <v>272535496.63000005</v>
      </c>
      <c r="K85" s="221">
        <f t="shared" si="23"/>
        <v>89.419859149994394</v>
      </c>
    </row>
    <row r="86" spans="1:11">
      <c r="A86" s="166"/>
    </row>
    <row r="87" spans="1:11">
      <c r="A87" s="236"/>
      <c r="B87" s="236"/>
      <c r="C87" s="236"/>
    </row>
    <row r="88" spans="1:11">
      <c r="A88" s="167"/>
      <c r="B88" s="167"/>
      <c r="C88" s="167"/>
    </row>
    <row r="89" spans="1:11">
      <c r="A89" s="167"/>
      <c r="B89" s="167"/>
      <c r="C89" s="167"/>
    </row>
  </sheetData>
  <mergeCells count="6">
    <mergeCell ref="A87:C87"/>
    <mergeCell ref="B1:C1"/>
    <mergeCell ref="B2:C2"/>
    <mergeCell ref="B3:C3"/>
    <mergeCell ref="A4:C4"/>
    <mergeCell ref="A5:K5"/>
  </mergeCells>
  <pageMargins left="0.31496062992125984" right="0.31496062992125984" top="0.35433070866141736" bottom="0.35433070866141736" header="0.31496062992125984" footer="0.31496062992125984"/>
  <pageSetup paperSize="9" scale="59" orientation="portrait" r:id="rId1"/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8"/>
  <sheetViews>
    <sheetView view="pageBreakPreview" zoomScale="75" zoomScaleSheetLayoutView="75" workbookViewId="0">
      <selection activeCell="J3" sqref="J3:K3"/>
    </sheetView>
  </sheetViews>
  <sheetFormatPr defaultRowHeight="14.5"/>
  <cols>
    <col min="1" max="1" width="38.81640625" style="1" customWidth="1"/>
    <col min="2" max="2" width="6.54296875" style="1" customWidth="1"/>
    <col min="3" max="3" width="5.6328125" style="1" customWidth="1"/>
    <col min="4" max="4" width="5.453125" style="1" customWidth="1"/>
    <col min="5" max="5" width="14.08984375" style="1" customWidth="1"/>
    <col min="6" max="6" width="6.08984375" style="1" customWidth="1"/>
    <col min="7" max="8" width="7.90625" style="1" customWidth="1"/>
    <col min="9" max="9" width="6.08984375" style="1" customWidth="1"/>
    <col min="10" max="10" width="15.1796875" style="1" customWidth="1"/>
    <col min="11" max="11" width="16.7265625" style="1" customWidth="1"/>
    <col min="12" max="12" width="16.7265625" style="77" hidden="1" customWidth="1"/>
    <col min="13" max="13" width="9.7265625" style="1" customWidth="1"/>
    <col min="14" max="14" width="19.453125" style="1" customWidth="1"/>
    <col min="15" max="16384" width="8.7265625" style="1"/>
  </cols>
  <sheetData>
    <row r="1" spans="1:13">
      <c r="A1" s="1" t="s">
        <v>0</v>
      </c>
    </row>
    <row r="2" spans="1:13">
      <c r="A2" s="196"/>
      <c r="B2" s="196"/>
      <c r="C2" s="196"/>
      <c r="D2" s="196"/>
      <c r="E2" s="196"/>
      <c r="F2" s="196"/>
      <c r="G2" s="196"/>
      <c r="H2" s="196"/>
      <c r="I2" s="196"/>
      <c r="J2" s="196" t="s">
        <v>589</v>
      </c>
      <c r="K2" s="10"/>
    </row>
    <row r="3" spans="1:13" ht="26" customHeight="1">
      <c r="A3" s="196"/>
      <c r="B3" s="196"/>
      <c r="C3" s="196"/>
      <c r="D3" s="196"/>
      <c r="E3" s="196"/>
      <c r="F3" s="196"/>
      <c r="G3" s="196"/>
      <c r="H3" s="196"/>
      <c r="I3" s="196"/>
      <c r="J3" s="243" t="s">
        <v>588</v>
      </c>
      <c r="K3" s="243"/>
    </row>
    <row r="4" spans="1:13" ht="51.5" customHeight="1">
      <c r="A4" s="241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13" hidden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/>
      <c r="I5" s="2" t="s">
        <v>0</v>
      </c>
      <c r="J5" s="215" t="s">
        <v>2</v>
      </c>
    </row>
    <row r="6" spans="1:13" ht="26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/>
      <c r="I6" s="4" t="s">
        <v>10</v>
      </c>
      <c r="J6" s="5" t="s">
        <v>529</v>
      </c>
      <c r="K6" s="195" t="s">
        <v>541</v>
      </c>
      <c r="L6" s="82"/>
      <c r="M6" s="223" t="s">
        <v>485</v>
      </c>
    </row>
    <row r="7" spans="1:13">
      <c r="A7" s="6" t="s">
        <v>11</v>
      </c>
      <c r="B7" s="3" t="s">
        <v>12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/>
      <c r="I7" s="8" t="s">
        <v>0</v>
      </c>
      <c r="J7" s="9">
        <f>J8</f>
        <v>324027584.58999997</v>
      </c>
      <c r="K7" s="9">
        <f>K8</f>
        <v>272407276.92999995</v>
      </c>
      <c r="L7" s="82"/>
      <c r="M7" s="218">
        <f>K7/J7*100</f>
        <v>84.069162591414411</v>
      </c>
    </row>
    <row r="8" spans="1:13" ht="52">
      <c r="A8" s="11" t="s">
        <v>13</v>
      </c>
      <c r="B8" s="12" t="s">
        <v>12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  <c r="H8" s="14"/>
      <c r="I8" s="14" t="s">
        <v>0</v>
      </c>
      <c r="J8" s="9">
        <f>J9+J194+J217+J262+J325+J468+J503+J523+J605+J626+J634</f>
        <v>324027584.58999997</v>
      </c>
      <c r="K8" s="9">
        <f>K9+K194+K217+K262+K325+K468+K503+K523+K605+K626+K634</f>
        <v>272407276.92999995</v>
      </c>
      <c r="L8" s="82"/>
      <c r="M8" s="218">
        <f t="shared" ref="M8:M63" si="0">K8/J8*100</f>
        <v>84.069162591414411</v>
      </c>
    </row>
    <row r="9" spans="1:13">
      <c r="A9" s="15" t="s">
        <v>14</v>
      </c>
      <c r="B9" s="16" t="s">
        <v>12</v>
      </c>
      <c r="C9" s="12" t="s">
        <v>15</v>
      </c>
      <c r="D9" s="12" t="s">
        <v>0</v>
      </c>
      <c r="E9" s="12" t="s">
        <v>0</v>
      </c>
      <c r="F9" s="12" t="s">
        <v>0</v>
      </c>
      <c r="G9" s="12" t="s">
        <v>0</v>
      </c>
      <c r="H9" s="17"/>
      <c r="I9" s="17" t="s">
        <v>0</v>
      </c>
      <c r="J9" s="18">
        <f>J10+J21+J51+J128+J112+J119</f>
        <v>115654451.49999999</v>
      </c>
      <c r="K9" s="18">
        <f>K10+K21+K51+K128+K112+K119</f>
        <v>95608315.030000016</v>
      </c>
      <c r="L9" s="82"/>
      <c r="M9" s="218">
        <f t="shared" si="0"/>
        <v>82.667215822643911</v>
      </c>
    </row>
    <row r="10" spans="1:13" ht="39">
      <c r="A10" s="15" t="s">
        <v>16</v>
      </c>
      <c r="B10" s="16" t="s">
        <v>12</v>
      </c>
      <c r="C10" s="12" t="s">
        <v>15</v>
      </c>
      <c r="D10" s="12" t="s">
        <v>17</v>
      </c>
      <c r="E10" s="12" t="s">
        <v>0</v>
      </c>
      <c r="F10" s="12" t="s">
        <v>0</v>
      </c>
      <c r="G10" s="12" t="s">
        <v>0</v>
      </c>
      <c r="H10" s="17"/>
      <c r="I10" s="17" t="s">
        <v>0</v>
      </c>
      <c r="J10" s="18">
        <f t="shared" ref="J10:K14" si="1">J11</f>
        <v>4162753.99</v>
      </c>
      <c r="K10" s="18">
        <f t="shared" si="1"/>
        <v>3952117.7399999998</v>
      </c>
      <c r="L10" s="82"/>
      <c r="M10" s="218">
        <f t="shared" si="0"/>
        <v>94.93997842519633</v>
      </c>
    </row>
    <row r="11" spans="1:13">
      <c r="A11" s="19" t="s">
        <v>18</v>
      </c>
      <c r="B11" s="12" t="s">
        <v>12</v>
      </c>
      <c r="C11" s="12" t="s">
        <v>15</v>
      </c>
      <c r="D11" s="12" t="s">
        <v>17</v>
      </c>
      <c r="E11" s="12" t="s">
        <v>19</v>
      </c>
      <c r="F11" s="12" t="s">
        <v>0</v>
      </c>
      <c r="G11" s="12" t="s">
        <v>0</v>
      </c>
      <c r="H11" s="17"/>
      <c r="I11" s="17" t="s">
        <v>0</v>
      </c>
      <c r="J11" s="18">
        <f t="shared" si="1"/>
        <v>4162753.99</v>
      </c>
      <c r="K11" s="18">
        <f t="shared" si="1"/>
        <v>3952117.7399999998</v>
      </c>
      <c r="L11" s="82"/>
      <c r="M11" s="218">
        <f t="shared" si="0"/>
        <v>94.93997842519633</v>
      </c>
    </row>
    <row r="12" spans="1:13" ht="65">
      <c r="A12" s="19" t="s">
        <v>20</v>
      </c>
      <c r="B12" s="12" t="s">
        <v>12</v>
      </c>
      <c r="C12" s="12" t="s">
        <v>15</v>
      </c>
      <c r="D12" s="12" t="s">
        <v>17</v>
      </c>
      <c r="E12" s="12" t="s">
        <v>21</v>
      </c>
      <c r="F12" s="12" t="s">
        <v>0</v>
      </c>
      <c r="G12" s="12" t="s">
        <v>0</v>
      </c>
      <c r="H12" s="17"/>
      <c r="I12" s="17" t="s">
        <v>0</v>
      </c>
      <c r="J12" s="18">
        <f t="shared" si="1"/>
        <v>4162753.99</v>
      </c>
      <c r="K12" s="18">
        <f t="shared" si="1"/>
        <v>3952117.7399999998</v>
      </c>
      <c r="L12" s="82"/>
      <c r="M12" s="218">
        <f t="shared" si="0"/>
        <v>94.93997842519633</v>
      </c>
    </row>
    <row r="13" spans="1:13">
      <c r="A13" s="20" t="s">
        <v>22</v>
      </c>
      <c r="B13" s="21" t="s">
        <v>12</v>
      </c>
      <c r="C13" s="21" t="s">
        <v>15</v>
      </c>
      <c r="D13" s="21" t="s">
        <v>17</v>
      </c>
      <c r="E13" s="21" t="s">
        <v>23</v>
      </c>
      <c r="F13" s="21" t="s">
        <v>0</v>
      </c>
      <c r="G13" s="21" t="s">
        <v>0</v>
      </c>
      <c r="H13" s="22"/>
      <c r="I13" s="22" t="s">
        <v>0</v>
      </c>
      <c r="J13" s="23">
        <f t="shared" si="1"/>
        <v>4162753.99</v>
      </c>
      <c r="K13" s="23">
        <f t="shared" si="1"/>
        <v>3952117.7399999998</v>
      </c>
      <c r="L13" s="82"/>
      <c r="M13" s="218">
        <f t="shared" si="0"/>
        <v>94.93997842519633</v>
      </c>
    </row>
    <row r="14" spans="1:13" ht="78">
      <c r="A14" s="19" t="s">
        <v>24</v>
      </c>
      <c r="B14" s="12" t="s">
        <v>12</v>
      </c>
      <c r="C14" s="12" t="s">
        <v>15</v>
      </c>
      <c r="D14" s="12" t="s">
        <v>17</v>
      </c>
      <c r="E14" s="12" t="s">
        <v>23</v>
      </c>
      <c r="F14" s="12" t="s">
        <v>25</v>
      </c>
      <c r="G14" s="12" t="s">
        <v>0</v>
      </c>
      <c r="H14" s="17"/>
      <c r="I14" s="17" t="s">
        <v>0</v>
      </c>
      <c r="J14" s="18">
        <f t="shared" si="1"/>
        <v>4162753.99</v>
      </c>
      <c r="K14" s="18">
        <f t="shared" si="1"/>
        <v>3952117.7399999998</v>
      </c>
      <c r="L14" s="82"/>
      <c r="M14" s="218">
        <f t="shared" si="0"/>
        <v>94.93997842519633</v>
      </c>
    </row>
    <row r="15" spans="1:13" ht="26">
      <c r="A15" s="19" t="s">
        <v>26</v>
      </c>
      <c r="B15" s="12" t="s">
        <v>12</v>
      </c>
      <c r="C15" s="12" t="s">
        <v>15</v>
      </c>
      <c r="D15" s="12" t="s">
        <v>17</v>
      </c>
      <c r="E15" s="12" t="s">
        <v>23</v>
      </c>
      <c r="F15" s="12" t="s">
        <v>27</v>
      </c>
      <c r="G15" s="12" t="s">
        <v>0</v>
      </c>
      <c r="H15" s="17"/>
      <c r="I15" s="17" t="s">
        <v>0</v>
      </c>
      <c r="J15" s="18">
        <f>J16+J19</f>
        <v>4162753.99</v>
      </c>
      <c r="K15" s="18">
        <f>K16+K19</f>
        <v>3952117.7399999998</v>
      </c>
      <c r="L15" s="82"/>
      <c r="M15" s="218">
        <f t="shared" si="0"/>
        <v>94.93997842519633</v>
      </c>
    </row>
    <row r="16" spans="1:13" ht="26">
      <c r="A16" s="11" t="s">
        <v>28</v>
      </c>
      <c r="B16" s="12" t="s">
        <v>12</v>
      </c>
      <c r="C16" s="12" t="s">
        <v>15</v>
      </c>
      <c r="D16" s="12" t="s">
        <v>17</v>
      </c>
      <c r="E16" s="12" t="s">
        <v>23</v>
      </c>
      <c r="F16" s="12">
        <v>121</v>
      </c>
      <c r="G16" s="12" t="s">
        <v>0</v>
      </c>
      <c r="H16" s="17"/>
      <c r="I16" s="17" t="s">
        <v>0</v>
      </c>
      <c r="J16" s="18">
        <f>J17</f>
        <v>3325087.68</v>
      </c>
      <c r="K16" s="18">
        <f>K17</f>
        <v>3285966.67</v>
      </c>
      <c r="L16" s="82"/>
      <c r="M16" s="218">
        <f t="shared" si="0"/>
        <v>98.823459295966586</v>
      </c>
    </row>
    <row r="17" spans="1:13">
      <c r="A17" s="13" t="s">
        <v>29</v>
      </c>
      <c r="B17" s="24" t="s">
        <v>12</v>
      </c>
      <c r="C17" s="24" t="s">
        <v>15</v>
      </c>
      <c r="D17" s="24" t="s">
        <v>17</v>
      </c>
      <c r="E17" s="24" t="s">
        <v>23</v>
      </c>
      <c r="F17" s="24" t="s">
        <v>30</v>
      </c>
      <c r="G17" s="13" t="s">
        <v>31</v>
      </c>
      <c r="H17" s="14"/>
      <c r="I17" s="14" t="s">
        <v>0</v>
      </c>
      <c r="J17" s="25">
        <v>3325087.68</v>
      </c>
      <c r="K17" s="81">
        <v>3285966.67</v>
      </c>
      <c r="L17" s="82"/>
      <c r="M17" s="218">
        <f t="shared" si="0"/>
        <v>98.823459295966586</v>
      </c>
    </row>
    <row r="18" spans="1:13" s="31" customFormat="1" ht="52">
      <c r="A18" s="26" t="s">
        <v>32</v>
      </c>
      <c r="B18" s="27">
        <v>803</v>
      </c>
      <c r="C18" s="28" t="s">
        <v>15</v>
      </c>
      <c r="D18" s="28" t="s">
        <v>17</v>
      </c>
      <c r="E18" s="24" t="s">
        <v>23</v>
      </c>
      <c r="F18" s="27">
        <v>129</v>
      </c>
      <c r="G18" s="26"/>
      <c r="H18" s="29"/>
      <c r="I18" s="29"/>
      <c r="J18" s="30">
        <f>J20</f>
        <v>837666.31</v>
      </c>
      <c r="K18" s="30">
        <f>K20</f>
        <v>666151.06999999995</v>
      </c>
      <c r="L18" s="93"/>
      <c r="M18" s="218">
        <f t="shared" si="0"/>
        <v>79.524634337985958</v>
      </c>
    </row>
    <row r="19" spans="1:13" s="31" customFormat="1" ht="52">
      <c r="A19" s="26" t="s">
        <v>32</v>
      </c>
      <c r="B19" s="27">
        <v>803</v>
      </c>
      <c r="C19" s="28" t="s">
        <v>15</v>
      </c>
      <c r="D19" s="28" t="s">
        <v>17</v>
      </c>
      <c r="E19" s="24" t="s">
        <v>23</v>
      </c>
      <c r="F19" s="27">
        <v>129</v>
      </c>
      <c r="G19" s="26"/>
      <c r="H19" s="29"/>
      <c r="I19" s="29"/>
      <c r="J19" s="30">
        <f>J20</f>
        <v>837666.31</v>
      </c>
      <c r="K19" s="30">
        <f>K20</f>
        <v>666151.06999999995</v>
      </c>
      <c r="L19" s="93"/>
      <c r="M19" s="218">
        <f t="shared" si="0"/>
        <v>79.524634337985958</v>
      </c>
    </row>
    <row r="20" spans="1:13">
      <c r="A20" s="13" t="s">
        <v>33</v>
      </c>
      <c r="B20" s="24" t="s">
        <v>12</v>
      </c>
      <c r="C20" s="24" t="s">
        <v>15</v>
      </c>
      <c r="D20" s="24" t="s">
        <v>17</v>
      </c>
      <c r="E20" s="24" t="s">
        <v>23</v>
      </c>
      <c r="F20" s="24">
        <v>129</v>
      </c>
      <c r="G20" s="13" t="s">
        <v>34</v>
      </c>
      <c r="H20" s="14"/>
      <c r="I20" s="14" t="s">
        <v>0</v>
      </c>
      <c r="J20" s="25">
        <v>837666.31</v>
      </c>
      <c r="K20" s="81">
        <v>666151.06999999995</v>
      </c>
      <c r="L20" s="82"/>
      <c r="M20" s="218">
        <f t="shared" si="0"/>
        <v>79.524634337985958</v>
      </c>
    </row>
    <row r="21" spans="1:13" ht="65">
      <c r="A21" s="15" t="s">
        <v>35</v>
      </c>
      <c r="B21" s="16" t="s">
        <v>12</v>
      </c>
      <c r="C21" s="12" t="s">
        <v>15</v>
      </c>
      <c r="D21" s="12" t="s">
        <v>36</v>
      </c>
      <c r="E21" s="12" t="s">
        <v>0</v>
      </c>
      <c r="F21" s="12" t="s">
        <v>0</v>
      </c>
      <c r="G21" s="12" t="s">
        <v>0</v>
      </c>
      <c r="H21" s="17"/>
      <c r="I21" s="17" t="s">
        <v>0</v>
      </c>
      <c r="J21" s="18">
        <f t="shared" ref="J21:K23" si="2">J22</f>
        <v>1108323.22</v>
      </c>
      <c r="K21" s="18">
        <f t="shared" si="2"/>
        <v>1098016.3999999999</v>
      </c>
      <c r="L21" s="82"/>
      <c r="M21" s="218">
        <f t="shared" si="0"/>
        <v>99.070052867790665</v>
      </c>
    </row>
    <row r="22" spans="1:13">
      <c r="A22" s="19" t="s">
        <v>18</v>
      </c>
      <c r="B22" s="12" t="s">
        <v>12</v>
      </c>
      <c r="C22" s="12" t="s">
        <v>15</v>
      </c>
      <c r="D22" s="12" t="s">
        <v>36</v>
      </c>
      <c r="E22" s="12" t="s">
        <v>19</v>
      </c>
      <c r="F22" s="12" t="s">
        <v>0</v>
      </c>
      <c r="G22" s="12" t="s">
        <v>0</v>
      </c>
      <c r="H22" s="17"/>
      <c r="I22" s="17" t="s">
        <v>0</v>
      </c>
      <c r="J22" s="18">
        <f t="shared" si="2"/>
        <v>1108323.22</v>
      </c>
      <c r="K22" s="18">
        <f t="shared" si="2"/>
        <v>1098016.3999999999</v>
      </c>
      <c r="L22" s="82"/>
      <c r="M22" s="218">
        <f t="shared" si="0"/>
        <v>99.070052867790665</v>
      </c>
    </row>
    <row r="23" spans="1:13" ht="65">
      <c r="A23" s="19" t="s">
        <v>20</v>
      </c>
      <c r="B23" s="12" t="s">
        <v>12</v>
      </c>
      <c r="C23" s="12" t="s">
        <v>15</v>
      </c>
      <c r="D23" s="12" t="s">
        <v>36</v>
      </c>
      <c r="E23" s="12" t="s">
        <v>21</v>
      </c>
      <c r="F23" s="12" t="s">
        <v>0</v>
      </c>
      <c r="G23" s="12" t="s">
        <v>0</v>
      </c>
      <c r="H23" s="17"/>
      <c r="I23" s="17" t="s">
        <v>0</v>
      </c>
      <c r="J23" s="18">
        <f t="shared" si="2"/>
        <v>1108323.22</v>
      </c>
      <c r="K23" s="18">
        <f t="shared" si="2"/>
        <v>1098016.3999999999</v>
      </c>
      <c r="L23" s="82"/>
      <c r="M23" s="218">
        <f t="shared" si="0"/>
        <v>99.070052867790665</v>
      </c>
    </row>
    <row r="24" spans="1:13" ht="27">
      <c r="A24" s="20" t="s">
        <v>37</v>
      </c>
      <c r="B24" s="21" t="s">
        <v>12</v>
      </c>
      <c r="C24" s="21" t="s">
        <v>15</v>
      </c>
      <c r="D24" s="21" t="s">
        <v>36</v>
      </c>
      <c r="E24" s="21" t="s">
        <v>38</v>
      </c>
      <c r="F24" s="21" t="s">
        <v>0</v>
      </c>
      <c r="G24" s="21" t="s">
        <v>0</v>
      </c>
      <c r="H24" s="22"/>
      <c r="I24" s="22" t="s">
        <v>0</v>
      </c>
      <c r="J24" s="23">
        <f>J25+J32+J47</f>
        <v>1108323.22</v>
      </c>
      <c r="K24" s="23">
        <f>K25+K32+K47</f>
        <v>1098016.3999999999</v>
      </c>
      <c r="L24" s="82"/>
      <c r="M24" s="218">
        <f t="shared" si="0"/>
        <v>99.070052867790665</v>
      </c>
    </row>
    <row r="25" spans="1:13" ht="78">
      <c r="A25" s="19" t="s">
        <v>24</v>
      </c>
      <c r="B25" s="12" t="s">
        <v>12</v>
      </c>
      <c r="C25" s="12" t="s">
        <v>15</v>
      </c>
      <c r="D25" s="12" t="s">
        <v>36</v>
      </c>
      <c r="E25" s="12" t="s">
        <v>38</v>
      </c>
      <c r="F25" s="12" t="s">
        <v>25</v>
      </c>
      <c r="G25" s="12" t="s">
        <v>0</v>
      </c>
      <c r="H25" s="17"/>
      <c r="I25" s="17" t="s">
        <v>0</v>
      </c>
      <c r="J25" s="18">
        <f t="shared" ref="J25:K27" si="3">J26</f>
        <v>203058.18</v>
      </c>
      <c r="K25" s="18">
        <f t="shared" si="3"/>
        <v>203058.18</v>
      </c>
      <c r="L25" s="82"/>
      <c r="M25" s="218">
        <f t="shared" si="0"/>
        <v>100</v>
      </c>
    </row>
    <row r="26" spans="1:13" ht="26">
      <c r="A26" s="19" t="s">
        <v>26</v>
      </c>
      <c r="B26" s="12" t="s">
        <v>12</v>
      </c>
      <c r="C26" s="12" t="s">
        <v>15</v>
      </c>
      <c r="D26" s="12" t="s">
        <v>36</v>
      </c>
      <c r="E26" s="12" t="s">
        <v>38</v>
      </c>
      <c r="F26" s="12" t="s">
        <v>27</v>
      </c>
      <c r="G26" s="12" t="s">
        <v>0</v>
      </c>
      <c r="H26" s="17"/>
      <c r="I26" s="17" t="s">
        <v>0</v>
      </c>
      <c r="J26" s="18">
        <f t="shared" si="3"/>
        <v>203058.18</v>
      </c>
      <c r="K26" s="18">
        <f t="shared" si="3"/>
        <v>203058.18</v>
      </c>
      <c r="L26" s="82"/>
      <c r="M26" s="218">
        <f t="shared" si="0"/>
        <v>100</v>
      </c>
    </row>
    <row r="27" spans="1:13" ht="65">
      <c r="A27" s="11" t="s">
        <v>47</v>
      </c>
      <c r="B27" s="12" t="s">
        <v>12</v>
      </c>
      <c r="C27" s="12" t="s">
        <v>15</v>
      </c>
      <c r="D27" s="12" t="s">
        <v>36</v>
      </c>
      <c r="E27" s="12" t="s">
        <v>38</v>
      </c>
      <c r="F27" s="12" t="s">
        <v>48</v>
      </c>
      <c r="G27" s="12" t="s">
        <v>0</v>
      </c>
      <c r="H27" s="17"/>
      <c r="I27" s="17" t="s">
        <v>0</v>
      </c>
      <c r="J27" s="18">
        <f t="shared" si="3"/>
        <v>203058.18</v>
      </c>
      <c r="K27" s="18">
        <f t="shared" si="3"/>
        <v>203058.18</v>
      </c>
      <c r="L27" s="82"/>
      <c r="M27" s="218">
        <f t="shared" si="0"/>
        <v>100</v>
      </c>
    </row>
    <row r="28" spans="1:13">
      <c r="A28" s="13" t="s">
        <v>49</v>
      </c>
      <c r="B28" s="24" t="s">
        <v>12</v>
      </c>
      <c r="C28" s="24" t="s">
        <v>15</v>
      </c>
      <c r="D28" s="24" t="s">
        <v>36</v>
      </c>
      <c r="E28" s="24" t="s">
        <v>38</v>
      </c>
      <c r="F28" s="24" t="s">
        <v>48</v>
      </c>
      <c r="G28" s="13">
        <v>296</v>
      </c>
      <c r="H28" s="14"/>
      <c r="I28" s="14" t="s">
        <v>0</v>
      </c>
      <c r="J28" s="25">
        <f>J29</f>
        <v>203058.18</v>
      </c>
      <c r="K28" s="25">
        <f>K29</f>
        <v>203058.18</v>
      </c>
      <c r="L28" s="82"/>
      <c r="M28" s="218">
        <f t="shared" si="0"/>
        <v>100</v>
      </c>
    </row>
    <row r="29" spans="1:13">
      <c r="A29" s="13" t="s">
        <v>50</v>
      </c>
      <c r="B29" s="24" t="s">
        <v>12</v>
      </c>
      <c r="C29" s="24" t="s">
        <v>15</v>
      </c>
      <c r="D29" s="24" t="s">
        <v>36</v>
      </c>
      <c r="E29" s="24" t="s">
        <v>38</v>
      </c>
      <c r="F29" s="24" t="s">
        <v>48</v>
      </c>
      <c r="G29" s="13">
        <v>296</v>
      </c>
      <c r="H29" s="14"/>
      <c r="I29" s="14">
        <v>1150</v>
      </c>
      <c r="J29" s="25">
        <f>SUM(J30:J31)</f>
        <v>203058.18</v>
      </c>
      <c r="K29" s="25">
        <f>SUM(K30:K31)</f>
        <v>203058.18</v>
      </c>
      <c r="L29" s="82"/>
      <c r="M29" s="218">
        <f t="shared" si="0"/>
        <v>100</v>
      </c>
    </row>
    <row r="30" spans="1:13">
      <c r="A30" s="32" t="s">
        <v>51</v>
      </c>
      <c r="B30" s="33"/>
      <c r="C30" s="33"/>
      <c r="D30" s="33"/>
      <c r="E30" s="33"/>
      <c r="F30" s="33"/>
      <c r="G30" s="32"/>
      <c r="H30" s="34"/>
      <c r="I30" s="34"/>
      <c r="J30" s="35">
        <v>103058.18</v>
      </c>
      <c r="K30" s="81">
        <v>103058.18</v>
      </c>
      <c r="L30" s="82"/>
      <c r="M30" s="218">
        <f t="shared" si="0"/>
        <v>100</v>
      </c>
    </row>
    <row r="31" spans="1:13">
      <c r="A31" s="32" t="s">
        <v>52</v>
      </c>
      <c r="B31" s="33"/>
      <c r="C31" s="33"/>
      <c r="D31" s="33"/>
      <c r="E31" s="33"/>
      <c r="F31" s="33"/>
      <c r="G31" s="32"/>
      <c r="H31" s="34"/>
      <c r="I31" s="34"/>
      <c r="J31" s="35">
        <v>100000</v>
      </c>
      <c r="K31" s="81">
        <v>100000</v>
      </c>
      <c r="L31" s="82"/>
      <c r="M31" s="218">
        <f t="shared" si="0"/>
        <v>100</v>
      </c>
    </row>
    <row r="32" spans="1:13" ht="26">
      <c r="A32" s="19" t="s">
        <v>54</v>
      </c>
      <c r="B32" s="12" t="s">
        <v>12</v>
      </c>
      <c r="C32" s="12" t="s">
        <v>15</v>
      </c>
      <c r="D32" s="12" t="s">
        <v>36</v>
      </c>
      <c r="E32" s="12" t="s">
        <v>38</v>
      </c>
      <c r="F32" s="12" t="s">
        <v>55</v>
      </c>
      <c r="G32" s="12" t="s">
        <v>0</v>
      </c>
      <c r="H32" s="17"/>
      <c r="I32" s="17" t="s">
        <v>0</v>
      </c>
      <c r="J32" s="18">
        <f>J33</f>
        <v>386683.22000000003</v>
      </c>
      <c r="K32" s="18">
        <f>K33</f>
        <v>386683.22000000003</v>
      </c>
      <c r="L32" s="82"/>
      <c r="M32" s="218">
        <f t="shared" si="0"/>
        <v>100</v>
      </c>
    </row>
    <row r="33" spans="1:13" ht="39">
      <c r="A33" s="19" t="s">
        <v>56</v>
      </c>
      <c r="B33" s="12" t="s">
        <v>12</v>
      </c>
      <c r="C33" s="12" t="s">
        <v>15</v>
      </c>
      <c r="D33" s="12" t="s">
        <v>36</v>
      </c>
      <c r="E33" s="12" t="s">
        <v>38</v>
      </c>
      <c r="F33" s="12" t="s">
        <v>57</v>
      </c>
      <c r="G33" s="12" t="s">
        <v>0</v>
      </c>
      <c r="H33" s="17"/>
      <c r="I33" s="17" t="s">
        <v>0</v>
      </c>
      <c r="J33" s="18">
        <f>J34+J37</f>
        <v>386683.22000000003</v>
      </c>
      <c r="K33" s="18">
        <f>K34+K37</f>
        <v>386683.22000000003</v>
      </c>
      <c r="L33" s="82"/>
      <c r="M33" s="218">
        <f t="shared" si="0"/>
        <v>100</v>
      </c>
    </row>
    <row r="34" spans="1:13" ht="39">
      <c r="A34" s="11" t="s">
        <v>58</v>
      </c>
      <c r="B34" s="12" t="s">
        <v>12</v>
      </c>
      <c r="C34" s="12" t="s">
        <v>15</v>
      </c>
      <c r="D34" s="12" t="s">
        <v>36</v>
      </c>
      <c r="E34" s="12" t="s">
        <v>38</v>
      </c>
      <c r="F34" s="12" t="s">
        <v>59</v>
      </c>
      <c r="G34" s="12" t="s">
        <v>0</v>
      </c>
      <c r="H34" s="17"/>
      <c r="I34" s="17" t="s">
        <v>0</v>
      </c>
      <c r="J34" s="18">
        <f>J35</f>
        <v>10124.4</v>
      </c>
      <c r="K34" s="18">
        <f>K35</f>
        <v>10124.4</v>
      </c>
      <c r="L34" s="82"/>
      <c r="M34" s="218">
        <f t="shared" si="0"/>
        <v>100</v>
      </c>
    </row>
    <row r="35" spans="1:13">
      <c r="A35" s="13" t="s">
        <v>60</v>
      </c>
      <c r="B35" s="24" t="s">
        <v>12</v>
      </c>
      <c r="C35" s="24" t="s">
        <v>15</v>
      </c>
      <c r="D35" s="24" t="s">
        <v>36</v>
      </c>
      <c r="E35" s="24" t="s">
        <v>38</v>
      </c>
      <c r="F35" s="24" t="s">
        <v>59</v>
      </c>
      <c r="G35" s="13" t="s">
        <v>61</v>
      </c>
      <c r="H35" s="14"/>
      <c r="I35" s="14" t="s">
        <v>0</v>
      </c>
      <c r="J35" s="25">
        <f>SUM(J36:J36)</f>
        <v>10124.4</v>
      </c>
      <c r="K35" s="25">
        <f>SUM(K36:K36)</f>
        <v>10124.4</v>
      </c>
      <c r="L35" s="82"/>
      <c r="M35" s="218">
        <f t="shared" si="0"/>
        <v>100</v>
      </c>
    </row>
    <row r="36" spans="1:13">
      <c r="A36" s="32" t="s">
        <v>376</v>
      </c>
      <c r="B36" s="33"/>
      <c r="C36" s="33"/>
      <c r="D36" s="33"/>
      <c r="E36" s="33"/>
      <c r="F36" s="33"/>
      <c r="G36" s="32"/>
      <c r="H36" s="34"/>
      <c r="I36" s="34"/>
      <c r="J36" s="35">
        <v>10124.4</v>
      </c>
      <c r="K36" s="82">
        <v>10124.4</v>
      </c>
      <c r="L36" s="82"/>
      <c r="M36" s="218">
        <f t="shared" si="0"/>
        <v>100</v>
      </c>
    </row>
    <row r="37" spans="1:13" ht="39">
      <c r="A37" s="11" t="s">
        <v>66</v>
      </c>
      <c r="B37" s="12" t="s">
        <v>12</v>
      </c>
      <c r="C37" s="12" t="s">
        <v>15</v>
      </c>
      <c r="D37" s="12" t="s">
        <v>36</v>
      </c>
      <c r="E37" s="12" t="s">
        <v>38</v>
      </c>
      <c r="F37" s="12" t="s">
        <v>67</v>
      </c>
      <c r="G37" s="12" t="s">
        <v>0</v>
      </c>
      <c r="H37" s="17"/>
      <c r="I37" s="17" t="s">
        <v>0</v>
      </c>
      <c r="J37" s="18">
        <f>J40+J42+J45+J38</f>
        <v>376558.82</v>
      </c>
      <c r="K37" s="18">
        <f>K40+K42+K45+K38</f>
        <v>376558.82</v>
      </c>
      <c r="L37" s="82"/>
      <c r="M37" s="218">
        <f t="shared" si="0"/>
        <v>100</v>
      </c>
    </row>
    <row r="38" spans="1:13">
      <c r="A38" s="196" t="s">
        <v>99</v>
      </c>
      <c r="B38" s="24" t="s">
        <v>12</v>
      </c>
      <c r="C38" s="24" t="s">
        <v>15</v>
      </c>
      <c r="D38" s="24" t="s">
        <v>36</v>
      </c>
      <c r="E38" s="24" t="s">
        <v>38</v>
      </c>
      <c r="F38" s="24" t="s">
        <v>67</v>
      </c>
      <c r="G38" s="51">
        <v>222</v>
      </c>
      <c r="H38" s="53"/>
      <c r="I38" s="53"/>
      <c r="J38" s="52">
        <f>J39</f>
        <v>30000</v>
      </c>
      <c r="K38" s="52">
        <f>K39</f>
        <v>30000</v>
      </c>
      <c r="L38" s="82"/>
      <c r="M38" s="218">
        <f t="shared" si="0"/>
        <v>100</v>
      </c>
    </row>
    <row r="39" spans="1:13">
      <c r="A39" s="186" t="s">
        <v>249</v>
      </c>
      <c r="B39" s="24" t="s">
        <v>12</v>
      </c>
      <c r="C39" s="24" t="s">
        <v>15</v>
      </c>
      <c r="D39" s="24" t="s">
        <v>36</v>
      </c>
      <c r="E39" s="24" t="s">
        <v>38</v>
      </c>
      <c r="F39" s="24" t="s">
        <v>67</v>
      </c>
      <c r="G39" s="51">
        <v>222</v>
      </c>
      <c r="H39" s="53"/>
      <c r="I39" s="53">
        <v>1125</v>
      </c>
      <c r="J39" s="52">
        <v>30000</v>
      </c>
      <c r="K39" s="52">
        <v>30000</v>
      </c>
      <c r="L39" s="82"/>
      <c r="M39" s="218">
        <f t="shared" si="0"/>
        <v>100</v>
      </c>
    </row>
    <row r="40" spans="1:13">
      <c r="A40" s="13" t="s">
        <v>68</v>
      </c>
      <c r="B40" s="24" t="s">
        <v>12</v>
      </c>
      <c r="C40" s="24" t="s">
        <v>15</v>
      </c>
      <c r="D40" s="24" t="s">
        <v>36</v>
      </c>
      <c r="E40" s="24" t="s">
        <v>38</v>
      </c>
      <c r="F40" s="24" t="s">
        <v>67</v>
      </c>
      <c r="G40" s="13" t="s">
        <v>69</v>
      </c>
      <c r="H40" s="14"/>
      <c r="I40" s="14" t="s">
        <v>0</v>
      </c>
      <c r="J40" s="25">
        <f>J41</f>
        <v>5390.82</v>
      </c>
      <c r="K40" s="25">
        <f>K41</f>
        <v>5390.82</v>
      </c>
      <c r="L40" s="82"/>
      <c r="M40" s="218">
        <f t="shared" si="0"/>
        <v>100</v>
      </c>
    </row>
    <row r="41" spans="1:13" ht="26">
      <c r="A41" s="13" t="s">
        <v>70</v>
      </c>
      <c r="B41" s="24" t="s">
        <v>12</v>
      </c>
      <c r="C41" s="24" t="s">
        <v>15</v>
      </c>
      <c r="D41" s="24" t="s">
        <v>36</v>
      </c>
      <c r="E41" s="24" t="s">
        <v>38</v>
      </c>
      <c r="F41" s="24" t="s">
        <v>67</v>
      </c>
      <c r="G41" s="13" t="s">
        <v>69</v>
      </c>
      <c r="H41" s="14"/>
      <c r="I41" s="14" t="s">
        <v>71</v>
      </c>
      <c r="J41" s="25">
        <v>5390.82</v>
      </c>
      <c r="K41" s="25">
        <v>5390.82</v>
      </c>
      <c r="L41" s="82"/>
      <c r="M41" s="218">
        <f t="shared" si="0"/>
        <v>100</v>
      </c>
    </row>
    <row r="42" spans="1:13">
      <c r="A42" s="13" t="s">
        <v>49</v>
      </c>
      <c r="B42" s="24" t="s">
        <v>12</v>
      </c>
      <c r="C42" s="24" t="s">
        <v>15</v>
      </c>
      <c r="D42" s="24" t="s">
        <v>36</v>
      </c>
      <c r="E42" s="24" t="s">
        <v>38</v>
      </c>
      <c r="F42" s="24" t="s">
        <v>67</v>
      </c>
      <c r="G42" s="13" t="s">
        <v>74</v>
      </c>
      <c r="H42" s="14"/>
      <c r="I42" s="14" t="s">
        <v>0</v>
      </c>
      <c r="J42" s="25">
        <f>J43+J44</f>
        <v>256806</v>
      </c>
      <c r="K42" s="25">
        <f>K43+K44</f>
        <v>256806</v>
      </c>
      <c r="L42" s="82"/>
      <c r="M42" s="218">
        <f t="shared" si="0"/>
        <v>100</v>
      </c>
    </row>
    <row r="43" spans="1:13" ht="39">
      <c r="A43" s="13" t="s">
        <v>75</v>
      </c>
      <c r="B43" s="24" t="s">
        <v>12</v>
      </c>
      <c r="C43" s="24" t="s">
        <v>15</v>
      </c>
      <c r="D43" s="24" t="s">
        <v>36</v>
      </c>
      <c r="E43" s="24" t="s">
        <v>38</v>
      </c>
      <c r="F43" s="24" t="s">
        <v>67</v>
      </c>
      <c r="G43" s="24">
        <v>296</v>
      </c>
      <c r="H43" s="86"/>
      <c r="I43" s="86" t="s">
        <v>76</v>
      </c>
      <c r="J43" s="25">
        <v>206806</v>
      </c>
      <c r="K43" s="25">
        <v>206806</v>
      </c>
      <c r="L43" s="82"/>
      <c r="M43" s="218">
        <f t="shared" si="0"/>
        <v>100</v>
      </c>
    </row>
    <row r="44" spans="1:13" ht="26">
      <c r="A44" s="13" t="s">
        <v>77</v>
      </c>
      <c r="B44" s="24" t="s">
        <v>12</v>
      </c>
      <c r="C44" s="24" t="s">
        <v>15</v>
      </c>
      <c r="D44" s="24" t="s">
        <v>36</v>
      </c>
      <c r="E44" s="24" t="s">
        <v>38</v>
      </c>
      <c r="F44" s="24" t="s">
        <v>67</v>
      </c>
      <c r="G44" s="13">
        <v>296</v>
      </c>
      <c r="H44" s="14"/>
      <c r="I44" s="14" t="s">
        <v>78</v>
      </c>
      <c r="J44" s="25">
        <v>50000</v>
      </c>
      <c r="K44" s="25">
        <v>50000</v>
      </c>
      <c r="L44" s="82"/>
      <c r="M44" s="218">
        <f t="shared" si="0"/>
        <v>100</v>
      </c>
    </row>
    <row r="45" spans="1:13">
      <c r="A45" s="13" t="s">
        <v>79</v>
      </c>
      <c r="B45" s="24" t="s">
        <v>12</v>
      </c>
      <c r="C45" s="24" t="s">
        <v>15</v>
      </c>
      <c r="D45" s="24" t="s">
        <v>36</v>
      </c>
      <c r="E45" s="24" t="s">
        <v>38</v>
      </c>
      <c r="F45" s="24" t="s">
        <v>67</v>
      </c>
      <c r="G45" s="13" t="s">
        <v>80</v>
      </c>
      <c r="H45" s="14"/>
      <c r="I45" s="14" t="s">
        <v>0</v>
      </c>
      <c r="J45" s="25">
        <f>J46</f>
        <v>84362</v>
      </c>
      <c r="K45" s="25">
        <f>K46</f>
        <v>84362</v>
      </c>
      <c r="L45" s="82"/>
      <c r="M45" s="218">
        <f t="shared" si="0"/>
        <v>100</v>
      </c>
    </row>
    <row r="46" spans="1:13" ht="26">
      <c r="A46" s="13" t="s">
        <v>81</v>
      </c>
      <c r="B46" s="24" t="s">
        <v>12</v>
      </c>
      <c r="C46" s="24" t="s">
        <v>15</v>
      </c>
      <c r="D46" s="24" t="s">
        <v>36</v>
      </c>
      <c r="E46" s="24" t="s">
        <v>38</v>
      </c>
      <c r="F46" s="24" t="s">
        <v>67</v>
      </c>
      <c r="G46" s="13" t="s">
        <v>80</v>
      </c>
      <c r="H46" s="14"/>
      <c r="I46" s="14" t="s">
        <v>82</v>
      </c>
      <c r="J46" s="25">
        <v>84362</v>
      </c>
      <c r="K46" s="25">
        <v>84362</v>
      </c>
      <c r="L46" s="82"/>
      <c r="M46" s="218">
        <f t="shared" si="0"/>
        <v>100</v>
      </c>
    </row>
    <row r="47" spans="1:13" ht="26">
      <c r="A47" s="19" t="s">
        <v>83</v>
      </c>
      <c r="B47" s="12" t="s">
        <v>12</v>
      </c>
      <c r="C47" s="12" t="s">
        <v>15</v>
      </c>
      <c r="D47" s="12" t="s">
        <v>36</v>
      </c>
      <c r="E47" s="12" t="s">
        <v>38</v>
      </c>
      <c r="F47" s="12" t="s">
        <v>84</v>
      </c>
      <c r="G47" s="12" t="s">
        <v>0</v>
      </c>
      <c r="H47" s="17"/>
      <c r="I47" s="17" t="s">
        <v>0</v>
      </c>
      <c r="J47" s="18">
        <f t="shared" ref="J47:K49" si="4">J48</f>
        <v>518581.82</v>
      </c>
      <c r="K47" s="18">
        <f t="shared" si="4"/>
        <v>508275</v>
      </c>
      <c r="L47" s="82"/>
      <c r="M47" s="218">
        <f t="shared" si="0"/>
        <v>98.012498779845387</v>
      </c>
    </row>
    <row r="48" spans="1:13">
      <c r="A48" s="11" t="s">
        <v>85</v>
      </c>
      <c r="B48" s="12" t="s">
        <v>12</v>
      </c>
      <c r="C48" s="12" t="s">
        <v>15</v>
      </c>
      <c r="D48" s="12" t="s">
        <v>36</v>
      </c>
      <c r="E48" s="12" t="s">
        <v>38</v>
      </c>
      <c r="F48" s="12" t="s">
        <v>86</v>
      </c>
      <c r="G48" s="12" t="s">
        <v>0</v>
      </c>
      <c r="H48" s="17"/>
      <c r="I48" s="17" t="s">
        <v>0</v>
      </c>
      <c r="J48" s="18">
        <f t="shared" si="4"/>
        <v>518581.82</v>
      </c>
      <c r="K48" s="18">
        <f t="shared" si="4"/>
        <v>508275</v>
      </c>
      <c r="L48" s="82"/>
      <c r="M48" s="218">
        <f t="shared" si="0"/>
        <v>98.012498779845387</v>
      </c>
    </row>
    <row r="49" spans="1:13">
      <c r="A49" s="13" t="s">
        <v>49</v>
      </c>
      <c r="B49" s="24" t="s">
        <v>12</v>
      </c>
      <c r="C49" s="24" t="s">
        <v>15</v>
      </c>
      <c r="D49" s="24" t="s">
        <v>36</v>
      </c>
      <c r="E49" s="24" t="s">
        <v>38</v>
      </c>
      <c r="F49" s="24" t="s">
        <v>86</v>
      </c>
      <c r="G49" s="13">
        <v>296</v>
      </c>
      <c r="H49" s="14"/>
      <c r="I49" s="14" t="s">
        <v>0</v>
      </c>
      <c r="J49" s="25">
        <f t="shared" si="4"/>
        <v>518581.82</v>
      </c>
      <c r="K49" s="25">
        <f t="shared" si="4"/>
        <v>508275</v>
      </c>
      <c r="L49" s="82"/>
      <c r="M49" s="218">
        <f t="shared" si="0"/>
        <v>98.012498779845387</v>
      </c>
    </row>
    <row r="50" spans="1:13" ht="26">
      <c r="A50" s="13" t="s">
        <v>87</v>
      </c>
      <c r="B50" s="24" t="s">
        <v>12</v>
      </c>
      <c r="C50" s="24" t="s">
        <v>15</v>
      </c>
      <c r="D50" s="24" t="s">
        <v>36</v>
      </c>
      <c r="E50" s="24" t="s">
        <v>38</v>
      </c>
      <c r="F50" s="24" t="s">
        <v>86</v>
      </c>
      <c r="G50" s="13">
        <v>296</v>
      </c>
      <c r="H50" s="14"/>
      <c r="I50" s="14" t="s">
        <v>88</v>
      </c>
      <c r="J50" s="25">
        <v>518581.82</v>
      </c>
      <c r="K50" s="81">
        <v>508275</v>
      </c>
      <c r="L50" s="82"/>
      <c r="M50" s="218">
        <f t="shared" si="0"/>
        <v>98.012498779845387</v>
      </c>
    </row>
    <row r="51" spans="1:13" ht="65">
      <c r="A51" s="15" t="s">
        <v>89</v>
      </c>
      <c r="B51" s="16" t="s">
        <v>12</v>
      </c>
      <c r="C51" s="12" t="s">
        <v>15</v>
      </c>
      <c r="D51" s="12" t="s">
        <v>90</v>
      </c>
      <c r="E51" s="12" t="s">
        <v>0</v>
      </c>
      <c r="F51" s="12" t="s">
        <v>0</v>
      </c>
      <c r="G51" s="12" t="s">
        <v>0</v>
      </c>
      <c r="H51" s="17"/>
      <c r="I51" s="17" t="s">
        <v>0</v>
      </c>
      <c r="J51" s="18">
        <f t="shared" ref="J51:K53" si="5">J52</f>
        <v>81148991.310000002</v>
      </c>
      <c r="K51" s="18">
        <f t="shared" si="5"/>
        <v>77695065.270000011</v>
      </c>
      <c r="L51" s="82"/>
      <c r="M51" s="218">
        <f t="shared" si="0"/>
        <v>95.743722769386579</v>
      </c>
    </row>
    <row r="52" spans="1:13">
      <c r="A52" s="19" t="s">
        <v>18</v>
      </c>
      <c r="B52" s="12" t="s">
        <v>12</v>
      </c>
      <c r="C52" s="12" t="s">
        <v>15</v>
      </c>
      <c r="D52" s="12" t="s">
        <v>90</v>
      </c>
      <c r="E52" s="12" t="s">
        <v>19</v>
      </c>
      <c r="F52" s="12" t="s">
        <v>0</v>
      </c>
      <c r="G52" s="12" t="s">
        <v>0</v>
      </c>
      <c r="H52" s="17"/>
      <c r="I52" s="17" t="s">
        <v>0</v>
      </c>
      <c r="J52" s="18">
        <f t="shared" si="5"/>
        <v>81148991.310000002</v>
      </c>
      <c r="K52" s="18">
        <f t="shared" si="5"/>
        <v>77695065.270000011</v>
      </c>
      <c r="L52" s="82"/>
      <c r="M52" s="218">
        <f t="shared" si="0"/>
        <v>95.743722769386579</v>
      </c>
    </row>
    <row r="53" spans="1:13" ht="65">
      <c r="A53" s="19" t="s">
        <v>20</v>
      </c>
      <c r="B53" s="12" t="s">
        <v>12</v>
      </c>
      <c r="C53" s="12" t="s">
        <v>15</v>
      </c>
      <c r="D53" s="12" t="s">
        <v>90</v>
      </c>
      <c r="E53" s="12" t="s">
        <v>21</v>
      </c>
      <c r="F53" s="12" t="s">
        <v>0</v>
      </c>
      <c r="G53" s="12" t="s">
        <v>0</v>
      </c>
      <c r="H53" s="17"/>
      <c r="I53" s="17" t="s">
        <v>0</v>
      </c>
      <c r="J53" s="18">
        <f t="shared" si="5"/>
        <v>81148991.310000002</v>
      </c>
      <c r="K53" s="18">
        <f t="shared" si="5"/>
        <v>77695065.270000011</v>
      </c>
      <c r="L53" s="82"/>
      <c r="M53" s="218">
        <f t="shared" si="0"/>
        <v>95.743722769386579</v>
      </c>
    </row>
    <row r="54" spans="1:13" ht="27">
      <c r="A54" s="20" t="s">
        <v>37</v>
      </c>
      <c r="B54" s="21" t="s">
        <v>12</v>
      </c>
      <c r="C54" s="21" t="s">
        <v>15</v>
      </c>
      <c r="D54" s="21" t="s">
        <v>90</v>
      </c>
      <c r="E54" s="21" t="s">
        <v>38</v>
      </c>
      <c r="F54" s="21" t="s">
        <v>0</v>
      </c>
      <c r="G54" s="21" t="s">
        <v>0</v>
      </c>
      <c r="H54" s="22"/>
      <c r="I54" s="22" t="s">
        <v>0</v>
      </c>
      <c r="J54" s="23">
        <f>J55+J66+J99</f>
        <v>81148991.310000002</v>
      </c>
      <c r="K54" s="23">
        <f>K55+K66+K99</f>
        <v>77695065.270000011</v>
      </c>
      <c r="L54" s="82"/>
      <c r="M54" s="218">
        <f t="shared" si="0"/>
        <v>95.743722769386579</v>
      </c>
    </row>
    <row r="55" spans="1:13" ht="78">
      <c r="A55" s="19" t="s">
        <v>24</v>
      </c>
      <c r="B55" s="12" t="s">
        <v>12</v>
      </c>
      <c r="C55" s="12" t="s">
        <v>15</v>
      </c>
      <c r="D55" s="12" t="s">
        <v>90</v>
      </c>
      <c r="E55" s="12" t="s">
        <v>38</v>
      </c>
      <c r="F55" s="12" t="s">
        <v>25</v>
      </c>
      <c r="G55" s="12" t="s">
        <v>0</v>
      </c>
      <c r="H55" s="17"/>
      <c r="I55" s="17" t="s">
        <v>0</v>
      </c>
      <c r="J55" s="18">
        <f>J56</f>
        <v>73905080.719999999</v>
      </c>
      <c r="K55" s="18">
        <f>K56</f>
        <v>72333435.900000006</v>
      </c>
      <c r="L55" s="82"/>
      <c r="M55" s="218">
        <f t="shared" si="0"/>
        <v>97.873427909571745</v>
      </c>
    </row>
    <row r="56" spans="1:13" ht="26">
      <c r="A56" s="19" t="s">
        <v>26</v>
      </c>
      <c r="B56" s="12" t="s">
        <v>12</v>
      </c>
      <c r="C56" s="12" t="s">
        <v>15</v>
      </c>
      <c r="D56" s="12" t="s">
        <v>90</v>
      </c>
      <c r="E56" s="12" t="s">
        <v>38</v>
      </c>
      <c r="F56" s="12" t="s">
        <v>27</v>
      </c>
      <c r="G56" s="12" t="s">
        <v>0</v>
      </c>
      <c r="H56" s="17"/>
      <c r="I56" s="17" t="s">
        <v>0</v>
      </c>
      <c r="J56" s="18">
        <f>J57+J59+J64</f>
        <v>73905080.719999999</v>
      </c>
      <c r="K56" s="18">
        <f>K57+K59+K64</f>
        <v>72333435.900000006</v>
      </c>
      <c r="L56" s="82"/>
      <c r="M56" s="218">
        <f t="shared" si="0"/>
        <v>97.873427909571745</v>
      </c>
    </row>
    <row r="57" spans="1:13" ht="26">
      <c r="A57" s="11" t="s">
        <v>28</v>
      </c>
      <c r="B57" s="12" t="s">
        <v>12</v>
      </c>
      <c r="C57" s="12" t="s">
        <v>15</v>
      </c>
      <c r="D57" s="12" t="s">
        <v>90</v>
      </c>
      <c r="E57" s="12" t="s">
        <v>38</v>
      </c>
      <c r="F57" s="12" t="s">
        <v>30</v>
      </c>
      <c r="G57" s="12" t="s">
        <v>0</v>
      </c>
      <c r="H57" s="17"/>
      <c r="I57" s="17" t="s">
        <v>0</v>
      </c>
      <c r="J57" s="18">
        <f>J58</f>
        <v>54839434.270000003</v>
      </c>
      <c r="K57" s="18">
        <f>K58</f>
        <v>54839434.270000003</v>
      </c>
      <c r="L57" s="82"/>
      <c r="M57" s="218">
        <f t="shared" si="0"/>
        <v>100</v>
      </c>
    </row>
    <row r="58" spans="1:13">
      <c r="A58" s="13" t="s">
        <v>29</v>
      </c>
      <c r="B58" s="24" t="s">
        <v>12</v>
      </c>
      <c r="C58" s="24" t="s">
        <v>15</v>
      </c>
      <c r="D58" s="24" t="s">
        <v>90</v>
      </c>
      <c r="E58" s="24" t="s">
        <v>38</v>
      </c>
      <c r="F58" s="24" t="s">
        <v>30</v>
      </c>
      <c r="G58" s="13" t="s">
        <v>31</v>
      </c>
      <c r="H58" s="14"/>
      <c r="I58" s="14" t="s">
        <v>0</v>
      </c>
      <c r="J58" s="25">
        <v>54839434.270000003</v>
      </c>
      <c r="K58" s="81">
        <v>54839434.270000003</v>
      </c>
      <c r="L58" s="82"/>
      <c r="M58" s="218">
        <f t="shared" si="0"/>
        <v>100</v>
      </c>
    </row>
    <row r="59" spans="1:13" ht="39">
      <c r="A59" s="11" t="s">
        <v>39</v>
      </c>
      <c r="B59" s="12" t="s">
        <v>12</v>
      </c>
      <c r="C59" s="12" t="s">
        <v>15</v>
      </c>
      <c r="D59" s="12" t="s">
        <v>90</v>
      </c>
      <c r="E59" s="12" t="s">
        <v>38</v>
      </c>
      <c r="F59" s="12" t="s">
        <v>40</v>
      </c>
      <c r="G59" s="12" t="s">
        <v>0</v>
      </c>
      <c r="H59" s="17"/>
      <c r="I59" s="17" t="s">
        <v>0</v>
      </c>
      <c r="J59" s="18">
        <f>J60</f>
        <v>3669803.12</v>
      </c>
      <c r="K59" s="18">
        <f>K60</f>
        <v>3441114.98</v>
      </c>
      <c r="L59" s="82"/>
      <c r="M59" s="218">
        <f t="shared" si="0"/>
        <v>93.768381231307032</v>
      </c>
    </row>
    <row r="60" spans="1:13">
      <c r="A60" s="13" t="s">
        <v>41</v>
      </c>
      <c r="B60" s="24" t="s">
        <v>12</v>
      </c>
      <c r="C60" s="24" t="s">
        <v>15</v>
      </c>
      <c r="D60" s="24" t="s">
        <v>90</v>
      </c>
      <c r="E60" s="24" t="s">
        <v>38</v>
      </c>
      <c r="F60" s="24" t="s">
        <v>40</v>
      </c>
      <c r="G60" s="13" t="s">
        <v>42</v>
      </c>
      <c r="H60" s="14"/>
      <c r="I60" s="14" t="s">
        <v>0</v>
      </c>
      <c r="J60" s="25">
        <f>J61+J62+J63</f>
        <v>3669803.12</v>
      </c>
      <c r="K60" s="25">
        <f>K61+K62+K63</f>
        <v>3441114.98</v>
      </c>
      <c r="L60" s="82"/>
      <c r="M60" s="218">
        <f t="shared" si="0"/>
        <v>93.768381231307032</v>
      </c>
    </row>
    <row r="61" spans="1:13" ht="26">
      <c r="A61" s="13" t="s">
        <v>43</v>
      </c>
      <c r="B61" s="24" t="s">
        <v>12</v>
      </c>
      <c r="C61" s="24" t="s">
        <v>15</v>
      </c>
      <c r="D61" s="24" t="s">
        <v>90</v>
      </c>
      <c r="E61" s="24" t="s">
        <v>38</v>
      </c>
      <c r="F61" s="24" t="s">
        <v>40</v>
      </c>
      <c r="G61" s="13" t="s">
        <v>42</v>
      </c>
      <c r="H61" s="14"/>
      <c r="I61" s="14" t="s">
        <v>44</v>
      </c>
      <c r="J61" s="25">
        <v>1787014.92</v>
      </c>
      <c r="K61" s="81">
        <v>1617223.28</v>
      </c>
      <c r="L61" s="82"/>
      <c r="M61" s="218">
        <f t="shared" si="0"/>
        <v>90.498588562427898</v>
      </c>
    </row>
    <row r="62" spans="1:13">
      <c r="A62" s="13" t="s">
        <v>91</v>
      </c>
      <c r="B62" s="24" t="s">
        <v>12</v>
      </c>
      <c r="C62" s="24" t="s">
        <v>15</v>
      </c>
      <c r="D62" s="24" t="s">
        <v>90</v>
      </c>
      <c r="E62" s="24" t="s">
        <v>38</v>
      </c>
      <c r="F62" s="24" t="s">
        <v>40</v>
      </c>
      <c r="G62" s="13" t="s">
        <v>42</v>
      </c>
      <c r="H62" s="14"/>
      <c r="I62" s="14" t="s">
        <v>45</v>
      </c>
      <c r="J62" s="25">
        <v>1014808.2</v>
      </c>
      <c r="K62" s="81">
        <v>982622.85</v>
      </c>
      <c r="L62" s="82"/>
      <c r="M62" s="218">
        <f t="shared" si="0"/>
        <v>96.828430239329961</v>
      </c>
    </row>
    <row r="63" spans="1:13">
      <c r="A63" s="13" t="s">
        <v>46</v>
      </c>
      <c r="B63" s="24" t="s">
        <v>12</v>
      </c>
      <c r="C63" s="24" t="s">
        <v>15</v>
      </c>
      <c r="D63" s="24" t="s">
        <v>90</v>
      </c>
      <c r="E63" s="24" t="s">
        <v>38</v>
      </c>
      <c r="F63" s="24" t="s">
        <v>40</v>
      </c>
      <c r="G63" s="13" t="s">
        <v>42</v>
      </c>
      <c r="H63" s="14"/>
      <c r="I63" s="14" t="s">
        <v>92</v>
      </c>
      <c r="J63" s="25">
        <v>867980</v>
      </c>
      <c r="K63" s="25">
        <v>841268.85</v>
      </c>
      <c r="L63" s="82"/>
      <c r="M63" s="218">
        <f t="shared" si="0"/>
        <v>96.922607663771061</v>
      </c>
    </row>
    <row r="64" spans="1:13" ht="52">
      <c r="A64" s="26" t="s">
        <v>32</v>
      </c>
      <c r="B64" s="27">
        <v>803</v>
      </c>
      <c r="C64" s="28" t="s">
        <v>15</v>
      </c>
      <c r="D64" s="28" t="s">
        <v>90</v>
      </c>
      <c r="E64" s="36" t="s">
        <v>23</v>
      </c>
      <c r="F64" s="27">
        <v>129</v>
      </c>
      <c r="G64" s="13"/>
      <c r="H64" s="14"/>
      <c r="I64" s="14"/>
      <c r="J64" s="30">
        <f>J65</f>
        <v>15395843.33</v>
      </c>
      <c r="K64" s="30">
        <f>K65</f>
        <v>14052886.65</v>
      </c>
      <c r="L64" s="82"/>
      <c r="M64" s="218">
        <f t="shared" ref="M64:M83" si="6">K64/J64*100</f>
        <v>91.277147661127827</v>
      </c>
    </row>
    <row r="65" spans="1:14">
      <c r="A65" s="13" t="s">
        <v>53</v>
      </c>
      <c r="B65" s="24" t="s">
        <v>12</v>
      </c>
      <c r="C65" s="24" t="s">
        <v>15</v>
      </c>
      <c r="D65" s="24" t="s">
        <v>90</v>
      </c>
      <c r="E65" s="24" t="s">
        <v>38</v>
      </c>
      <c r="F65" s="24">
        <v>129</v>
      </c>
      <c r="G65" s="13" t="s">
        <v>34</v>
      </c>
      <c r="H65" s="14"/>
      <c r="I65" s="14" t="s">
        <v>0</v>
      </c>
      <c r="J65" s="25">
        <v>15395843.33</v>
      </c>
      <c r="K65" s="81">
        <v>14052886.65</v>
      </c>
      <c r="L65" s="82"/>
      <c r="M65" s="218">
        <f t="shared" si="6"/>
        <v>91.277147661127827</v>
      </c>
    </row>
    <row r="66" spans="1:14" ht="26">
      <c r="A66" s="19" t="s">
        <v>54</v>
      </c>
      <c r="B66" s="12" t="s">
        <v>12</v>
      </c>
      <c r="C66" s="12" t="s">
        <v>15</v>
      </c>
      <c r="D66" s="12" t="s">
        <v>90</v>
      </c>
      <c r="E66" s="12" t="s">
        <v>38</v>
      </c>
      <c r="F66" s="12" t="s">
        <v>55</v>
      </c>
      <c r="G66" s="12" t="s">
        <v>0</v>
      </c>
      <c r="H66" s="17"/>
      <c r="I66" s="17" t="s">
        <v>0</v>
      </c>
      <c r="J66" s="18">
        <f>J67</f>
        <v>6958912.7199999997</v>
      </c>
      <c r="K66" s="18">
        <f>K67</f>
        <v>5078033.9399999995</v>
      </c>
      <c r="L66" s="82"/>
      <c r="M66" s="218">
        <f t="shared" si="6"/>
        <v>72.971657273494301</v>
      </c>
    </row>
    <row r="67" spans="1:14" ht="39">
      <c r="A67" s="19" t="s">
        <v>56</v>
      </c>
      <c r="B67" s="12" t="s">
        <v>12</v>
      </c>
      <c r="C67" s="12" t="s">
        <v>15</v>
      </c>
      <c r="D67" s="12" t="s">
        <v>90</v>
      </c>
      <c r="E67" s="12" t="s">
        <v>38</v>
      </c>
      <c r="F67" s="12" t="s">
        <v>57</v>
      </c>
      <c r="G67" s="12" t="s">
        <v>0</v>
      </c>
      <c r="H67" s="17"/>
      <c r="I67" s="17" t="s">
        <v>0</v>
      </c>
      <c r="J67" s="18">
        <f>J68+J78</f>
        <v>6958912.7199999997</v>
      </c>
      <c r="K67" s="18">
        <f>K68+K78</f>
        <v>5078033.9399999995</v>
      </c>
      <c r="L67" s="82"/>
      <c r="M67" s="218">
        <f t="shared" si="6"/>
        <v>72.971657273494301</v>
      </c>
    </row>
    <row r="68" spans="1:14" ht="39">
      <c r="A68" s="11" t="s">
        <v>58</v>
      </c>
      <c r="B68" s="12" t="s">
        <v>12</v>
      </c>
      <c r="C68" s="12" t="s">
        <v>15</v>
      </c>
      <c r="D68" s="12" t="s">
        <v>90</v>
      </c>
      <c r="E68" s="12" t="s">
        <v>38</v>
      </c>
      <c r="F68" s="12" t="s">
        <v>59</v>
      </c>
      <c r="G68" s="12" t="s">
        <v>0</v>
      </c>
      <c r="H68" s="17"/>
      <c r="I68" s="17" t="s">
        <v>0</v>
      </c>
      <c r="J68" s="18">
        <f>J69+J70+J72+J74+J76</f>
        <v>2337079</v>
      </c>
      <c r="K68" s="18">
        <f>K69+K70+K72+K74+K76</f>
        <v>2185482.2000000002</v>
      </c>
      <c r="L68" s="82"/>
      <c r="M68" s="218">
        <f t="shared" si="6"/>
        <v>93.513407120597975</v>
      </c>
    </row>
    <row r="69" spans="1:14">
      <c r="A69" s="13" t="s">
        <v>60</v>
      </c>
      <c r="B69" s="24" t="s">
        <v>12</v>
      </c>
      <c r="C69" s="24" t="s">
        <v>15</v>
      </c>
      <c r="D69" s="24" t="s">
        <v>90</v>
      </c>
      <c r="E69" s="24" t="s">
        <v>38</v>
      </c>
      <c r="F69" s="24" t="s">
        <v>59</v>
      </c>
      <c r="G69" s="13" t="s">
        <v>61</v>
      </c>
      <c r="H69" s="14"/>
      <c r="I69" s="14" t="s">
        <v>0</v>
      </c>
      <c r="J69" s="25">
        <v>993976.05</v>
      </c>
      <c r="K69" s="25">
        <v>906242.65</v>
      </c>
      <c r="L69" s="82"/>
      <c r="M69" s="218">
        <f t="shared" si="6"/>
        <v>91.173489542328511</v>
      </c>
    </row>
    <row r="70" spans="1:14">
      <c r="A70" s="13" t="s">
        <v>93</v>
      </c>
      <c r="B70" s="24" t="s">
        <v>12</v>
      </c>
      <c r="C70" s="24" t="s">
        <v>15</v>
      </c>
      <c r="D70" s="24" t="s">
        <v>90</v>
      </c>
      <c r="E70" s="24" t="s">
        <v>38</v>
      </c>
      <c r="F70" s="24">
        <v>242</v>
      </c>
      <c r="G70" s="13" t="s">
        <v>94</v>
      </c>
      <c r="H70" s="14"/>
      <c r="I70" s="14"/>
      <c r="J70" s="25">
        <f>J71</f>
        <v>127150</v>
      </c>
      <c r="K70" s="25">
        <f>K71</f>
        <v>127150</v>
      </c>
      <c r="L70" s="82"/>
      <c r="M70" s="218">
        <f t="shared" si="6"/>
        <v>100</v>
      </c>
      <c r="N70" s="10"/>
    </row>
    <row r="71" spans="1:14">
      <c r="A71" s="13" t="s">
        <v>530</v>
      </c>
      <c r="B71" s="24" t="s">
        <v>12</v>
      </c>
      <c r="C71" s="24" t="s">
        <v>15</v>
      </c>
      <c r="D71" s="24" t="s">
        <v>90</v>
      </c>
      <c r="E71" s="24" t="s">
        <v>38</v>
      </c>
      <c r="F71" s="24">
        <v>242</v>
      </c>
      <c r="G71" s="13" t="s">
        <v>94</v>
      </c>
      <c r="H71" s="14"/>
      <c r="I71" s="14">
        <v>1129</v>
      </c>
      <c r="J71" s="25">
        <v>127150</v>
      </c>
      <c r="K71" s="25">
        <v>127150</v>
      </c>
      <c r="L71" s="82"/>
      <c r="M71" s="218">
        <f t="shared" si="6"/>
        <v>100</v>
      </c>
      <c r="N71" s="10"/>
    </row>
    <row r="72" spans="1:14">
      <c r="A72" s="13" t="s">
        <v>68</v>
      </c>
      <c r="B72" s="24" t="s">
        <v>12</v>
      </c>
      <c r="C72" s="24" t="s">
        <v>15</v>
      </c>
      <c r="D72" s="24" t="s">
        <v>90</v>
      </c>
      <c r="E72" s="24" t="s">
        <v>38</v>
      </c>
      <c r="F72" s="24" t="s">
        <v>59</v>
      </c>
      <c r="G72" s="13" t="s">
        <v>69</v>
      </c>
      <c r="H72" s="14"/>
      <c r="I72" s="14" t="s">
        <v>0</v>
      </c>
      <c r="J72" s="25">
        <f>J73</f>
        <v>851256.95</v>
      </c>
      <c r="K72" s="25">
        <f>K73</f>
        <v>790533.55</v>
      </c>
      <c r="L72" s="82"/>
      <c r="M72" s="218">
        <f t="shared" si="6"/>
        <v>92.866619180025495</v>
      </c>
      <c r="N72" s="10"/>
    </row>
    <row r="73" spans="1:14">
      <c r="A73" s="13" t="s">
        <v>96</v>
      </c>
      <c r="B73" s="24" t="s">
        <v>12</v>
      </c>
      <c r="C73" s="24" t="s">
        <v>15</v>
      </c>
      <c r="D73" s="24" t="s">
        <v>90</v>
      </c>
      <c r="E73" s="24" t="s">
        <v>38</v>
      </c>
      <c r="F73" s="24" t="s">
        <v>59</v>
      </c>
      <c r="G73" s="13" t="s">
        <v>69</v>
      </c>
      <c r="H73" s="14"/>
      <c r="I73" s="14" t="s">
        <v>97</v>
      </c>
      <c r="J73" s="25">
        <v>851256.95</v>
      </c>
      <c r="K73" s="25">
        <v>790533.55</v>
      </c>
      <c r="L73" s="82"/>
      <c r="M73" s="218">
        <f t="shared" si="6"/>
        <v>92.866619180025495</v>
      </c>
      <c r="N73" s="10"/>
    </row>
    <row r="74" spans="1:14">
      <c r="A74" s="13" t="s">
        <v>79</v>
      </c>
      <c r="B74" s="24" t="s">
        <v>12</v>
      </c>
      <c r="C74" s="24" t="s">
        <v>15</v>
      </c>
      <c r="D74" s="24" t="s">
        <v>90</v>
      </c>
      <c r="E74" s="24" t="s">
        <v>38</v>
      </c>
      <c r="F74" s="24" t="s">
        <v>59</v>
      </c>
      <c r="G74" s="13" t="s">
        <v>80</v>
      </c>
      <c r="H74" s="14"/>
      <c r="I74" s="14" t="s">
        <v>0</v>
      </c>
      <c r="J74" s="25">
        <f>J75</f>
        <v>142906</v>
      </c>
      <c r="K74" s="25">
        <f>K75</f>
        <v>139766</v>
      </c>
      <c r="L74" s="82"/>
      <c r="M74" s="218">
        <f t="shared" si="6"/>
        <v>97.80275145900103</v>
      </c>
      <c r="N74" s="10"/>
    </row>
    <row r="75" spans="1:14" ht="26">
      <c r="A75" s="13" t="s">
        <v>98</v>
      </c>
      <c r="B75" s="24" t="s">
        <v>12</v>
      </c>
      <c r="C75" s="24" t="s">
        <v>15</v>
      </c>
      <c r="D75" s="24" t="s">
        <v>90</v>
      </c>
      <c r="E75" s="24" t="s">
        <v>38</v>
      </c>
      <c r="F75" s="24" t="s">
        <v>59</v>
      </c>
      <c r="G75" s="13" t="s">
        <v>80</v>
      </c>
      <c r="H75" s="14"/>
      <c r="I75" s="14" t="s">
        <v>82</v>
      </c>
      <c r="J75" s="25">
        <v>142906</v>
      </c>
      <c r="K75" s="25">
        <v>139766</v>
      </c>
      <c r="L75" s="82"/>
      <c r="M75" s="218">
        <f t="shared" si="6"/>
        <v>97.80275145900103</v>
      </c>
      <c r="N75" s="10"/>
    </row>
    <row r="76" spans="1:14">
      <c r="A76" s="13" t="s">
        <v>62</v>
      </c>
      <c r="B76" s="24" t="s">
        <v>12</v>
      </c>
      <c r="C76" s="24" t="s">
        <v>15</v>
      </c>
      <c r="D76" s="24" t="s">
        <v>90</v>
      </c>
      <c r="E76" s="24" t="s">
        <v>38</v>
      </c>
      <c r="F76" s="24" t="s">
        <v>59</v>
      </c>
      <c r="G76" s="13" t="s">
        <v>63</v>
      </c>
      <c r="H76" s="14"/>
      <c r="I76" s="14" t="s">
        <v>0</v>
      </c>
      <c r="J76" s="25">
        <f>J77</f>
        <v>221790</v>
      </c>
      <c r="K76" s="25">
        <f>K77</f>
        <v>221790</v>
      </c>
      <c r="L76" s="82"/>
      <c r="M76" s="218">
        <f t="shared" si="6"/>
        <v>100</v>
      </c>
      <c r="N76" s="10"/>
    </row>
    <row r="77" spans="1:14">
      <c r="A77" s="13" t="s">
        <v>64</v>
      </c>
      <c r="B77" s="24" t="s">
        <v>12</v>
      </c>
      <c r="C77" s="24" t="s">
        <v>15</v>
      </c>
      <c r="D77" s="24" t="s">
        <v>90</v>
      </c>
      <c r="E77" s="24" t="s">
        <v>38</v>
      </c>
      <c r="F77" s="24" t="s">
        <v>59</v>
      </c>
      <c r="G77" s="13" t="s">
        <v>63</v>
      </c>
      <c r="H77" s="14"/>
      <c r="I77" s="14" t="s">
        <v>65</v>
      </c>
      <c r="J77" s="25">
        <v>221790</v>
      </c>
      <c r="K77" s="25">
        <v>221790</v>
      </c>
      <c r="L77" s="82"/>
      <c r="M77" s="218">
        <f t="shared" si="6"/>
        <v>100</v>
      </c>
      <c r="N77" s="10"/>
    </row>
    <row r="78" spans="1:14" ht="39">
      <c r="A78" s="11" t="s">
        <v>66</v>
      </c>
      <c r="B78" s="12" t="s">
        <v>12</v>
      </c>
      <c r="C78" s="12" t="s">
        <v>15</v>
      </c>
      <c r="D78" s="12" t="s">
        <v>90</v>
      </c>
      <c r="E78" s="12" t="s">
        <v>38</v>
      </c>
      <c r="F78" s="12" t="s">
        <v>67</v>
      </c>
      <c r="G78" s="12" t="s">
        <v>0</v>
      </c>
      <c r="H78" s="17"/>
      <c r="I78" s="17" t="s">
        <v>0</v>
      </c>
      <c r="J78" s="18">
        <f>J79+J80+J85+J88+J93+J95</f>
        <v>4621833.72</v>
      </c>
      <c r="K78" s="18">
        <f>K79+K80+K85+K88+K93+K95</f>
        <v>2892551.7399999998</v>
      </c>
      <c r="L78" s="82"/>
      <c r="M78" s="218">
        <f t="shared" si="6"/>
        <v>62.584504662794316</v>
      </c>
      <c r="N78" s="10"/>
    </row>
    <row r="79" spans="1:14">
      <c r="A79" s="13" t="s">
        <v>60</v>
      </c>
      <c r="B79" s="24" t="s">
        <v>12</v>
      </c>
      <c r="C79" s="24" t="s">
        <v>15</v>
      </c>
      <c r="D79" s="24" t="s">
        <v>90</v>
      </c>
      <c r="E79" s="24" t="s">
        <v>38</v>
      </c>
      <c r="F79" s="24" t="s">
        <v>67</v>
      </c>
      <c r="G79" s="13" t="s">
        <v>61</v>
      </c>
      <c r="H79" s="14"/>
      <c r="I79" s="14" t="s">
        <v>0</v>
      </c>
      <c r="J79" s="25">
        <v>50000</v>
      </c>
      <c r="K79" s="25">
        <v>50000</v>
      </c>
      <c r="L79" s="82"/>
      <c r="M79" s="218">
        <f t="shared" si="6"/>
        <v>100</v>
      </c>
      <c r="N79" s="10"/>
    </row>
    <row r="80" spans="1:14">
      <c r="A80" s="13" t="s">
        <v>103</v>
      </c>
      <c r="B80" s="24" t="s">
        <v>12</v>
      </c>
      <c r="C80" s="24" t="s">
        <v>15</v>
      </c>
      <c r="D80" s="24" t="s">
        <v>90</v>
      </c>
      <c r="E80" s="24" t="s">
        <v>38</v>
      </c>
      <c r="F80" s="24" t="s">
        <v>67</v>
      </c>
      <c r="G80" s="13" t="s">
        <v>104</v>
      </c>
      <c r="H80" s="14"/>
      <c r="I80" s="14" t="s">
        <v>0</v>
      </c>
      <c r="J80" s="25">
        <f>J81+J82+J83+J84</f>
        <v>2634075.0299999998</v>
      </c>
      <c r="K80" s="25">
        <f>K81+K82+K83+K84</f>
        <v>943985.65</v>
      </c>
      <c r="L80" s="82"/>
      <c r="M80" s="218">
        <f t="shared" si="6"/>
        <v>35.837462458311222</v>
      </c>
      <c r="N80" s="10"/>
    </row>
    <row r="81" spans="1:14">
      <c r="A81" s="13" t="s">
        <v>105</v>
      </c>
      <c r="B81" s="24" t="s">
        <v>12</v>
      </c>
      <c r="C81" s="24" t="s">
        <v>15</v>
      </c>
      <c r="D81" s="24" t="s">
        <v>90</v>
      </c>
      <c r="E81" s="24" t="s">
        <v>38</v>
      </c>
      <c r="F81" s="24" t="s">
        <v>67</v>
      </c>
      <c r="G81" s="13" t="s">
        <v>104</v>
      </c>
      <c r="H81" s="14"/>
      <c r="I81" s="14" t="s">
        <v>106</v>
      </c>
      <c r="J81" s="25">
        <v>1787313.83</v>
      </c>
      <c r="K81" s="25">
        <v>373986</v>
      </c>
      <c r="L81" s="82"/>
      <c r="M81" s="218">
        <f t="shared" si="6"/>
        <v>20.924473012106663</v>
      </c>
      <c r="N81" s="10"/>
    </row>
    <row r="82" spans="1:14">
      <c r="A82" s="13" t="s">
        <v>107</v>
      </c>
      <c r="B82" s="24" t="s">
        <v>12</v>
      </c>
      <c r="C82" s="24" t="s">
        <v>15</v>
      </c>
      <c r="D82" s="24" t="s">
        <v>90</v>
      </c>
      <c r="E82" s="24" t="s">
        <v>38</v>
      </c>
      <c r="F82" s="24" t="s">
        <v>67</v>
      </c>
      <c r="G82" s="13" t="s">
        <v>104</v>
      </c>
      <c r="H82" s="14"/>
      <c r="I82" s="14" t="s">
        <v>108</v>
      </c>
      <c r="J82" s="25">
        <v>810536.01</v>
      </c>
      <c r="K82" s="25">
        <v>537509.06999999995</v>
      </c>
      <c r="L82" s="82"/>
      <c r="M82" s="218">
        <f t="shared" si="6"/>
        <v>66.315260934551191</v>
      </c>
      <c r="N82" s="10"/>
    </row>
    <row r="83" spans="1:14" ht="26">
      <c r="A83" s="13" t="s">
        <v>109</v>
      </c>
      <c r="B83" s="24" t="s">
        <v>12</v>
      </c>
      <c r="C83" s="24" t="s">
        <v>15</v>
      </c>
      <c r="D83" s="24" t="s">
        <v>90</v>
      </c>
      <c r="E83" s="24" t="s">
        <v>38</v>
      </c>
      <c r="F83" s="24" t="s">
        <v>67</v>
      </c>
      <c r="G83" s="13" t="s">
        <v>104</v>
      </c>
      <c r="H83" s="14"/>
      <c r="I83" s="14" t="s">
        <v>110</v>
      </c>
      <c r="J83" s="25">
        <v>27675.57</v>
      </c>
      <c r="K83" s="25">
        <v>24885.77</v>
      </c>
      <c r="L83" s="82"/>
      <c r="M83" s="218">
        <f t="shared" si="6"/>
        <v>89.919629478272725</v>
      </c>
      <c r="N83" s="10"/>
    </row>
    <row r="84" spans="1:14" ht="26">
      <c r="A84" s="13" t="s">
        <v>111</v>
      </c>
      <c r="B84" s="24" t="s">
        <v>12</v>
      </c>
      <c r="C84" s="24" t="s">
        <v>15</v>
      </c>
      <c r="D84" s="24" t="s">
        <v>90</v>
      </c>
      <c r="E84" s="24" t="s">
        <v>38</v>
      </c>
      <c r="F84" s="24" t="s">
        <v>67</v>
      </c>
      <c r="G84" s="13" t="s">
        <v>104</v>
      </c>
      <c r="H84" s="14"/>
      <c r="I84" s="14" t="s">
        <v>112</v>
      </c>
      <c r="J84" s="25">
        <v>8549.6200000000008</v>
      </c>
      <c r="K84" s="25">
        <v>7604.81</v>
      </c>
      <c r="L84" s="82"/>
      <c r="M84" s="218">
        <f t="shared" ref="M84:M108" si="7">K84/J84*100</f>
        <v>88.949099492141173</v>
      </c>
      <c r="N84" s="10"/>
    </row>
    <row r="85" spans="1:14">
      <c r="A85" s="13" t="s">
        <v>93</v>
      </c>
      <c r="B85" s="24" t="s">
        <v>12</v>
      </c>
      <c r="C85" s="24" t="s">
        <v>15</v>
      </c>
      <c r="D85" s="24" t="s">
        <v>90</v>
      </c>
      <c r="E85" s="24" t="s">
        <v>38</v>
      </c>
      <c r="F85" s="24" t="s">
        <v>67</v>
      </c>
      <c r="G85" s="13" t="s">
        <v>94</v>
      </c>
      <c r="H85" s="14"/>
      <c r="I85" s="14" t="s">
        <v>0</v>
      </c>
      <c r="J85" s="25">
        <f>J86+J87</f>
        <v>130695.6</v>
      </c>
      <c r="K85" s="25">
        <f>K86+K87</f>
        <v>128073</v>
      </c>
      <c r="L85" s="82"/>
      <c r="M85" s="218">
        <f t="shared" si="7"/>
        <v>97.99335249235628</v>
      </c>
      <c r="N85" s="10"/>
    </row>
    <row r="86" spans="1:14" ht="26">
      <c r="A86" s="13" t="s">
        <v>95</v>
      </c>
      <c r="B86" s="24" t="s">
        <v>12</v>
      </c>
      <c r="C86" s="24" t="s">
        <v>15</v>
      </c>
      <c r="D86" s="24" t="s">
        <v>90</v>
      </c>
      <c r="E86" s="24" t="s">
        <v>38</v>
      </c>
      <c r="F86" s="24" t="s">
        <v>67</v>
      </c>
      <c r="G86" s="13" t="s">
        <v>94</v>
      </c>
      <c r="H86" s="14"/>
      <c r="I86" s="14" t="s">
        <v>113</v>
      </c>
      <c r="J86" s="25">
        <v>120000</v>
      </c>
      <c r="K86" s="25">
        <v>119160</v>
      </c>
      <c r="L86" s="82"/>
      <c r="M86" s="218">
        <f t="shared" si="7"/>
        <v>99.3</v>
      </c>
      <c r="N86" s="10"/>
    </row>
    <row r="87" spans="1:14">
      <c r="A87" s="13" t="s">
        <v>115</v>
      </c>
      <c r="B87" s="24" t="s">
        <v>12</v>
      </c>
      <c r="C87" s="24" t="s">
        <v>15</v>
      </c>
      <c r="D87" s="24" t="s">
        <v>90</v>
      </c>
      <c r="E87" s="24" t="s">
        <v>38</v>
      </c>
      <c r="F87" s="24" t="s">
        <v>67</v>
      </c>
      <c r="G87" s="13" t="s">
        <v>94</v>
      </c>
      <c r="H87" s="14"/>
      <c r="I87" s="14" t="s">
        <v>116</v>
      </c>
      <c r="J87" s="25">
        <v>10695.6</v>
      </c>
      <c r="K87" s="25">
        <v>8913</v>
      </c>
      <c r="L87" s="82"/>
      <c r="M87" s="218">
        <f t="shared" si="7"/>
        <v>83.333333333333329</v>
      </c>
      <c r="N87" s="10"/>
    </row>
    <row r="88" spans="1:14">
      <c r="A88" s="13" t="s">
        <v>68</v>
      </c>
      <c r="B88" s="24" t="s">
        <v>12</v>
      </c>
      <c r="C88" s="24" t="s">
        <v>15</v>
      </c>
      <c r="D88" s="24" t="s">
        <v>90</v>
      </c>
      <c r="E88" s="24" t="s">
        <v>38</v>
      </c>
      <c r="F88" s="24" t="s">
        <v>67</v>
      </c>
      <c r="G88" s="13" t="s">
        <v>69</v>
      </c>
      <c r="H88" s="14"/>
      <c r="I88" s="14" t="s">
        <v>0</v>
      </c>
      <c r="J88" s="25">
        <f>J89+J90+J91+J92</f>
        <v>615696.46</v>
      </c>
      <c r="K88" s="25">
        <f>K89+K90+K91+K92</f>
        <v>601712.46</v>
      </c>
      <c r="L88" s="82"/>
      <c r="M88" s="218">
        <f t="shared" si="7"/>
        <v>97.728750949778075</v>
      </c>
      <c r="N88" s="10"/>
    </row>
    <row r="89" spans="1:14" ht="26">
      <c r="A89" s="181" t="s">
        <v>117</v>
      </c>
      <c r="B89" s="182" t="s">
        <v>12</v>
      </c>
      <c r="C89" s="182" t="s">
        <v>15</v>
      </c>
      <c r="D89" s="182" t="s">
        <v>90</v>
      </c>
      <c r="E89" s="182" t="s">
        <v>38</v>
      </c>
      <c r="F89" s="182" t="s">
        <v>67</v>
      </c>
      <c r="G89" s="181" t="s">
        <v>69</v>
      </c>
      <c r="H89" s="90"/>
      <c r="I89" s="90" t="s">
        <v>118</v>
      </c>
      <c r="J89" s="185">
        <v>78395.520000000004</v>
      </c>
      <c r="K89" s="25">
        <v>78395.520000000004</v>
      </c>
      <c r="L89" s="82"/>
      <c r="M89" s="218">
        <f t="shared" si="7"/>
        <v>100</v>
      </c>
      <c r="N89" s="10"/>
    </row>
    <row r="90" spans="1:14" ht="26">
      <c r="A90" s="73" t="s">
        <v>70</v>
      </c>
      <c r="B90" s="74" t="s">
        <v>12</v>
      </c>
      <c r="C90" s="74" t="s">
        <v>15</v>
      </c>
      <c r="D90" s="74" t="s">
        <v>90</v>
      </c>
      <c r="E90" s="74" t="s">
        <v>38</v>
      </c>
      <c r="F90" s="74" t="s">
        <v>67</v>
      </c>
      <c r="G90" s="73" t="s">
        <v>69</v>
      </c>
      <c r="H90" s="73"/>
      <c r="I90" s="73" t="s">
        <v>71</v>
      </c>
      <c r="J90" s="25">
        <v>16243.02</v>
      </c>
      <c r="K90" s="89">
        <v>16243.02</v>
      </c>
      <c r="L90" s="82"/>
      <c r="M90" s="218">
        <f t="shared" si="7"/>
        <v>100</v>
      </c>
      <c r="N90" s="10"/>
    </row>
    <row r="91" spans="1:14" ht="39">
      <c r="A91" s="13" t="s">
        <v>72</v>
      </c>
      <c r="B91" s="24" t="s">
        <v>12</v>
      </c>
      <c r="C91" s="24" t="s">
        <v>15</v>
      </c>
      <c r="D91" s="24" t="s">
        <v>90</v>
      </c>
      <c r="E91" s="24" t="s">
        <v>38</v>
      </c>
      <c r="F91" s="24" t="s">
        <v>67</v>
      </c>
      <c r="G91" s="13" t="s">
        <v>69</v>
      </c>
      <c r="H91" s="14"/>
      <c r="I91" s="14" t="s">
        <v>73</v>
      </c>
      <c r="J91" s="25">
        <v>182488</v>
      </c>
      <c r="K91" s="25">
        <v>182488</v>
      </c>
      <c r="L91" s="82"/>
      <c r="M91" s="218">
        <f t="shared" si="7"/>
        <v>100</v>
      </c>
      <c r="N91" s="10"/>
    </row>
    <row r="92" spans="1:14">
      <c r="A92" s="13" t="s">
        <v>119</v>
      </c>
      <c r="B92" s="24" t="s">
        <v>12</v>
      </c>
      <c r="C92" s="24" t="s">
        <v>15</v>
      </c>
      <c r="D92" s="24" t="s">
        <v>90</v>
      </c>
      <c r="E92" s="24" t="s">
        <v>38</v>
      </c>
      <c r="F92" s="24" t="s">
        <v>67</v>
      </c>
      <c r="G92" s="13" t="s">
        <v>69</v>
      </c>
      <c r="H92" s="14"/>
      <c r="I92" s="14" t="s">
        <v>120</v>
      </c>
      <c r="J92" s="25">
        <v>338569.92</v>
      </c>
      <c r="K92" s="25">
        <v>324585.92</v>
      </c>
      <c r="L92" s="82"/>
      <c r="M92" s="218">
        <f t="shared" si="7"/>
        <v>95.869686237926871</v>
      </c>
      <c r="N92" s="10"/>
    </row>
    <row r="93" spans="1:14">
      <c r="A93" s="13" t="s">
        <v>121</v>
      </c>
      <c r="B93" s="24" t="s">
        <v>12</v>
      </c>
      <c r="C93" s="24" t="s">
        <v>15</v>
      </c>
      <c r="D93" s="24" t="s">
        <v>90</v>
      </c>
      <c r="E93" s="24" t="s">
        <v>38</v>
      </c>
      <c r="F93" s="24" t="s">
        <v>67</v>
      </c>
      <c r="G93" s="13" t="s">
        <v>80</v>
      </c>
      <c r="H93" s="14"/>
      <c r="I93" s="14" t="s">
        <v>0</v>
      </c>
      <c r="J93" s="25">
        <f>J94</f>
        <v>74524</v>
      </c>
      <c r="K93" s="25">
        <f>K94</f>
        <v>74524</v>
      </c>
      <c r="L93" s="82"/>
      <c r="M93" s="218">
        <f t="shared" si="7"/>
        <v>100</v>
      </c>
      <c r="N93" s="10"/>
    </row>
    <row r="94" spans="1:14" ht="26">
      <c r="A94" s="13" t="s">
        <v>98</v>
      </c>
      <c r="B94" s="24" t="s">
        <v>12</v>
      </c>
      <c r="C94" s="24" t="s">
        <v>15</v>
      </c>
      <c r="D94" s="24" t="s">
        <v>90</v>
      </c>
      <c r="E94" s="24" t="s">
        <v>38</v>
      </c>
      <c r="F94" s="24" t="s">
        <v>67</v>
      </c>
      <c r="G94" s="13" t="s">
        <v>80</v>
      </c>
      <c r="H94" s="14"/>
      <c r="I94" s="14" t="s">
        <v>82</v>
      </c>
      <c r="J94" s="25">
        <v>74524</v>
      </c>
      <c r="K94" s="25">
        <v>74524</v>
      </c>
      <c r="L94" s="82"/>
      <c r="M94" s="218">
        <f t="shared" si="7"/>
        <v>100</v>
      </c>
      <c r="N94" s="10"/>
    </row>
    <row r="95" spans="1:14">
      <c r="A95" s="13" t="s">
        <v>62</v>
      </c>
      <c r="B95" s="24" t="s">
        <v>12</v>
      </c>
      <c r="C95" s="24" t="s">
        <v>15</v>
      </c>
      <c r="D95" s="24" t="s">
        <v>90</v>
      </c>
      <c r="E95" s="24" t="s">
        <v>38</v>
      </c>
      <c r="F95" s="24" t="s">
        <v>67</v>
      </c>
      <c r="G95" s="13" t="s">
        <v>63</v>
      </c>
      <c r="H95" s="14"/>
      <c r="I95" s="14" t="s">
        <v>0</v>
      </c>
      <c r="J95" s="25">
        <f>J97+J98+J96</f>
        <v>1116842.6299999999</v>
      </c>
      <c r="K95" s="25">
        <f>K97+K98+K96</f>
        <v>1094256.6299999999</v>
      </c>
      <c r="L95" s="82"/>
      <c r="M95" s="218">
        <f t="shared" si="7"/>
        <v>97.977691807842263</v>
      </c>
      <c r="N95" s="10"/>
    </row>
    <row r="96" spans="1:14">
      <c r="A96" s="13" t="s">
        <v>340</v>
      </c>
      <c r="B96" s="24" t="s">
        <v>12</v>
      </c>
      <c r="C96" s="24" t="s">
        <v>15</v>
      </c>
      <c r="D96" s="24" t="s">
        <v>90</v>
      </c>
      <c r="E96" s="24" t="s">
        <v>38</v>
      </c>
      <c r="F96" s="24" t="s">
        <v>67</v>
      </c>
      <c r="G96" s="13" t="s">
        <v>63</v>
      </c>
      <c r="H96" s="14"/>
      <c r="I96" s="14">
        <v>1117</v>
      </c>
      <c r="J96" s="25">
        <v>10150</v>
      </c>
      <c r="K96" s="81">
        <v>10150</v>
      </c>
      <c r="L96" s="82"/>
      <c r="M96" s="218">
        <f t="shared" si="7"/>
        <v>100</v>
      </c>
      <c r="N96" s="10"/>
    </row>
    <row r="97" spans="1:14">
      <c r="A97" s="13" t="s">
        <v>122</v>
      </c>
      <c r="B97" s="24" t="s">
        <v>12</v>
      </c>
      <c r="C97" s="24" t="s">
        <v>15</v>
      </c>
      <c r="D97" s="24" t="s">
        <v>90</v>
      </c>
      <c r="E97" s="24" t="s">
        <v>38</v>
      </c>
      <c r="F97" s="24" t="s">
        <v>67</v>
      </c>
      <c r="G97" s="13" t="s">
        <v>63</v>
      </c>
      <c r="H97" s="14"/>
      <c r="I97" s="14" t="s">
        <v>123</v>
      </c>
      <c r="J97" s="25">
        <v>583712.63</v>
      </c>
      <c r="K97" s="25">
        <v>583712.63</v>
      </c>
      <c r="L97" s="82"/>
      <c r="M97" s="218">
        <f t="shared" si="7"/>
        <v>100</v>
      </c>
      <c r="N97" s="10"/>
    </row>
    <row r="98" spans="1:14">
      <c r="A98" s="13" t="s">
        <v>64</v>
      </c>
      <c r="B98" s="24" t="s">
        <v>12</v>
      </c>
      <c r="C98" s="24" t="s">
        <v>15</v>
      </c>
      <c r="D98" s="24" t="s">
        <v>90</v>
      </c>
      <c r="E98" s="24" t="s">
        <v>38</v>
      </c>
      <c r="F98" s="24" t="s">
        <v>67</v>
      </c>
      <c r="G98" s="13" t="s">
        <v>63</v>
      </c>
      <c r="H98" s="14"/>
      <c r="I98" s="14" t="s">
        <v>65</v>
      </c>
      <c r="J98" s="25">
        <v>522980</v>
      </c>
      <c r="K98" s="25">
        <v>500394</v>
      </c>
      <c r="L98" s="82"/>
      <c r="M98" s="218">
        <f t="shared" si="7"/>
        <v>95.681288003365324</v>
      </c>
      <c r="N98" s="10"/>
    </row>
    <row r="99" spans="1:14">
      <c r="A99" s="19" t="s">
        <v>124</v>
      </c>
      <c r="B99" s="12" t="s">
        <v>12</v>
      </c>
      <c r="C99" s="12" t="s">
        <v>15</v>
      </c>
      <c r="D99" s="12" t="s">
        <v>90</v>
      </c>
      <c r="E99" s="12" t="s">
        <v>38</v>
      </c>
      <c r="F99" s="12" t="s">
        <v>125</v>
      </c>
      <c r="G99" s="12" t="s">
        <v>0</v>
      </c>
      <c r="H99" s="17"/>
      <c r="I99" s="17" t="s">
        <v>0</v>
      </c>
      <c r="J99" s="18">
        <f>J100</f>
        <v>284997.87</v>
      </c>
      <c r="K99" s="18">
        <f>K100</f>
        <v>283595.43</v>
      </c>
      <c r="L99" s="82"/>
      <c r="M99" s="218">
        <f t="shared" si="7"/>
        <v>99.507912111764213</v>
      </c>
      <c r="N99" s="10"/>
    </row>
    <row r="100" spans="1:14">
      <c r="A100" s="19" t="s">
        <v>126</v>
      </c>
      <c r="B100" s="12" t="s">
        <v>12</v>
      </c>
      <c r="C100" s="12" t="s">
        <v>15</v>
      </c>
      <c r="D100" s="12" t="s">
        <v>90</v>
      </c>
      <c r="E100" s="12" t="s">
        <v>38</v>
      </c>
      <c r="F100" s="12" t="s">
        <v>127</v>
      </c>
      <c r="G100" s="12" t="s">
        <v>0</v>
      </c>
      <c r="H100" s="17"/>
      <c r="I100" s="17" t="s">
        <v>0</v>
      </c>
      <c r="J100" s="18">
        <f>J101+J104+J107</f>
        <v>284997.87</v>
      </c>
      <c r="K100" s="18">
        <f>K101+K104+K107</f>
        <v>283595.43</v>
      </c>
      <c r="L100" s="82"/>
      <c r="M100" s="218">
        <f t="shared" si="7"/>
        <v>99.507912111764213</v>
      </c>
      <c r="N100" s="10"/>
    </row>
    <row r="101" spans="1:14" ht="26">
      <c r="A101" s="11" t="s">
        <v>128</v>
      </c>
      <c r="B101" s="12" t="s">
        <v>12</v>
      </c>
      <c r="C101" s="12" t="s">
        <v>15</v>
      </c>
      <c r="D101" s="12" t="s">
        <v>90</v>
      </c>
      <c r="E101" s="12" t="s">
        <v>38</v>
      </c>
      <c r="F101" s="12" t="s">
        <v>129</v>
      </c>
      <c r="G101" s="12" t="s">
        <v>0</v>
      </c>
      <c r="H101" s="17"/>
      <c r="I101" s="17" t="s">
        <v>0</v>
      </c>
      <c r="J101" s="18">
        <f t="shared" ref="J101:K102" si="8">J102</f>
        <v>35449</v>
      </c>
      <c r="K101" s="18">
        <f t="shared" si="8"/>
        <v>35449</v>
      </c>
      <c r="L101" s="82"/>
      <c r="M101" s="218">
        <f t="shared" si="7"/>
        <v>100</v>
      </c>
      <c r="N101" s="10"/>
    </row>
    <row r="102" spans="1:14">
      <c r="A102" s="13" t="s">
        <v>49</v>
      </c>
      <c r="B102" s="24" t="s">
        <v>12</v>
      </c>
      <c r="C102" s="24" t="s">
        <v>15</v>
      </c>
      <c r="D102" s="24" t="s">
        <v>90</v>
      </c>
      <c r="E102" s="24" t="s">
        <v>38</v>
      </c>
      <c r="F102" s="24" t="s">
        <v>129</v>
      </c>
      <c r="G102" s="13" t="s">
        <v>74</v>
      </c>
      <c r="H102" s="14"/>
      <c r="I102" s="14" t="s">
        <v>0</v>
      </c>
      <c r="J102" s="25">
        <f t="shared" si="8"/>
        <v>35449</v>
      </c>
      <c r="K102" s="25">
        <f t="shared" si="8"/>
        <v>35449</v>
      </c>
      <c r="L102" s="82"/>
      <c r="M102" s="218">
        <f t="shared" si="7"/>
        <v>100</v>
      </c>
      <c r="N102" s="10"/>
    </row>
    <row r="103" spans="1:14" ht="39">
      <c r="A103" s="13" t="s">
        <v>130</v>
      </c>
      <c r="B103" s="24" t="s">
        <v>12</v>
      </c>
      <c r="C103" s="24" t="s">
        <v>15</v>
      </c>
      <c r="D103" s="24" t="s">
        <v>90</v>
      </c>
      <c r="E103" s="24" t="s">
        <v>38</v>
      </c>
      <c r="F103" s="24" t="s">
        <v>129</v>
      </c>
      <c r="G103" s="13">
        <v>291</v>
      </c>
      <c r="H103" s="14"/>
      <c r="I103" s="14" t="s">
        <v>131</v>
      </c>
      <c r="J103" s="25">
        <v>35449</v>
      </c>
      <c r="K103" s="25">
        <v>35449</v>
      </c>
      <c r="L103" s="82"/>
      <c r="M103" s="218">
        <f t="shared" si="7"/>
        <v>100</v>
      </c>
      <c r="N103" s="10"/>
    </row>
    <row r="104" spans="1:14" ht="26">
      <c r="A104" s="11" t="s">
        <v>132</v>
      </c>
      <c r="B104" s="12" t="s">
        <v>12</v>
      </c>
      <c r="C104" s="12" t="s">
        <v>15</v>
      </c>
      <c r="D104" s="12" t="s">
        <v>90</v>
      </c>
      <c r="E104" s="12" t="s">
        <v>38</v>
      </c>
      <c r="F104" s="12" t="s">
        <v>133</v>
      </c>
      <c r="G104" s="12" t="s">
        <v>0</v>
      </c>
      <c r="H104" s="17"/>
      <c r="I104" s="17" t="s">
        <v>0</v>
      </c>
      <c r="J104" s="18">
        <f t="shared" ref="J104:K105" si="9">J105</f>
        <v>97197.18</v>
      </c>
      <c r="K104" s="18">
        <f t="shared" si="9"/>
        <v>97197.18</v>
      </c>
      <c r="L104" s="82"/>
      <c r="M104" s="218">
        <f t="shared" si="7"/>
        <v>100</v>
      </c>
      <c r="N104" s="10"/>
    </row>
    <row r="105" spans="1:14">
      <c r="A105" s="13" t="s">
        <v>49</v>
      </c>
      <c r="B105" s="24" t="s">
        <v>12</v>
      </c>
      <c r="C105" s="24" t="s">
        <v>15</v>
      </c>
      <c r="D105" s="24" t="s">
        <v>90</v>
      </c>
      <c r="E105" s="24" t="s">
        <v>38</v>
      </c>
      <c r="F105" s="24" t="s">
        <v>133</v>
      </c>
      <c r="G105" s="13" t="s">
        <v>74</v>
      </c>
      <c r="H105" s="14"/>
      <c r="I105" s="14" t="s">
        <v>0</v>
      </c>
      <c r="J105" s="25">
        <f t="shared" si="9"/>
        <v>97197.18</v>
      </c>
      <c r="K105" s="25">
        <f t="shared" si="9"/>
        <v>97197.18</v>
      </c>
      <c r="L105" s="82"/>
      <c r="M105" s="218">
        <f t="shared" si="7"/>
        <v>100</v>
      </c>
      <c r="N105" s="10"/>
    </row>
    <row r="106" spans="1:14" ht="39">
      <c r="A106" s="13" t="s">
        <v>130</v>
      </c>
      <c r="B106" s="24" t="s">
        <v>12</v>
      </c>
      <c r="C106" s="24" t="s">
        <v>15</v>
      </c>
      <c r="D106" s="24" t="s">
        <v>90</v>
      </c>
      <c r="E106" s="24" t="s">
        <v>38</v>
      </c>
      <c r="F106" s="24" t="s">
        <v>133</v>
      </c>
      <c r="G106" s="13">
        <v>291</v>
      </c>
      <c r="H106" s="14"/>
      <c r="I106" s="14" t="s">
        <v>131</v>
      </c>
      <c r="J106" s="25">
        <v>97197.18</v>
      </c>
      <c r="K106" s="25">
        <v>97197.18</v>
      </c>
      <c r="L106" s="82"/>
      <c r="M106" s="218">
        <f t="shared" si="7"/>
        <v>100</v>
      </c>
      <c r="N106" s="10"/>
    </row>
    <row r="107" spans="1:14">
      <c r="A107" s="38" t="s">
        <v>134</v>
      </c>
      <c r="B107" s="36">
        <v>803</v>
      </c>
      <c r="C107" s="36" t="s">
        <v>15</v>
      </c>
      <c r="D107" s="36" t="s">
        <v>90</v>
      </c>
      <c r="E107" s="36" t="s">
        <v>38</v>
      </c>
      <c r="F107" s="36">
        <v>853</v>
      </c>
      <c r="G107" s="38"/>
      <c r="H107" s="39"/>
      <c r="I107" s="39"/>
      <c r="J107" s="30">
        <f>J108</f>
        <v>152351.69</v>
      </c>
      <c r="K107" s="30">
        <f>K108</f>
        <v>150949.25</v>
      </c>
      <c r="L107" s="82"/>
      <c r="M107" s="218">
        <f t="shared" si="7"/>
        <v>99.079471976976436</v>
      </c>
      <c r="N107" s="10"/>
    </row>
    <row r="108" spans="1:14">
      <c r="A108" s="40" t="s">
        <v>49</v>
      </c>
      <c r="B108" s="41" t="s">
        <v>12</v>
      </c>
      <c r="C108" s="41" t="s">
        <v>15</v>
      </c>
      <c r="D108" s="41" t="s">
        <v>90</v>
      </c>
      <c r="E108" s="41" t="s">
        <v>38</v>
      </c>
      <c r="F108" s="41">
        <v>853</v>
      </c>
      <c r="G108" s="40" t="s">
        <v>74</v>
      </c>
      <c r="H108" s="42"/>
      <c r="I108" s="39"/>
      <c r="J108" s="25">
        <f>J109+J110+J111</f>
        <v>152351.69</v>
      </c>
      <c r="K108" s="25">
        <f>K109+K110+K111</f>
        <v>150949.25</v>
      </c>
      <c r="L108" s="82"/>
      <c r="M108" s="218">
        <f t="shared" si="7"/>
        <v>99.079471976976436</v>
      </c>
      <c r="N108" s="10"/>
    </row>
    <row r="109" spans="1:14" ht="39">
      <c r="A109" s="13" t="s">
        <v>130</v>
      </c>
      <c r="B109" s="41" t="s">
        <v>12</v>
      </c>
      <c r="C109" s="41" t="s">
        <v>15</v>
      </c>
      <c r="D109" s="41" t="s">
        <v>90</v>
      </c>
      <c r="E109" s="41" t="s">
        <v>38</v>
      </c>
      <c r="F109" s="41">
        <v>853</v>
      </c>
      <c r="G109" s="40">
        <v>291</v>
      </c>
      <c r="H109" s="42"/>
      <c r="I109" s="42">
        <v>1143</v>
      </c>
      <c r="J109" s="25">
        <v>1632.69</v>
      </c>
      <c r="K109" s="25">
        <v>1632.69</v>
      </c>
      <c r="L109" s="82"/>
      <c r="M109" s="218">
        <f t="shared" ref="M109:M148" si="10">K109/J109*100</f>
        <v>100</v>
      </c>
      <c r="N109" s="10"/>
    </row>
    <row r="110" spans="1:14">
      <c r="A110" s="40" t="s">
        <v>135</v>
      </c>
      <c r="B110" s="41" t="s">
        <v>12</v>
      </c>
      <c r="C110" s="41" t="s">
        <v>15</v>
      </c>
      <c r="D110" s="41" t="s">
        <v>90</v>
      </c>
      <c r="E110" s="41" t="s">
        <v>38</v>
      </c>
      <c r="F110" s="41">
        <v>853</v>
      </c>
      <c r="G110" s="40">
        <v>292</v>
      </c>
      <c r="H110" s="42"/>
      <c r="I110" s="42">
        <v>1144</v>
      </c>
      <c r="J110" s="25">
        <v>1500</v>
      </c>
      <c r="K110" s="81">
        <v>97.56</v>
      </c>
      <c r="L110" s="82"/>
      <c r="M110" s="218">
        <f t="shared" si="10"/>
        <v>6.5040000000000004</v>
      </c>
      <c r="N110" s="10"/>
    </row>
    <row r="111" spans="1:14">
      <c r="A111" s="13" t="s">
        <v>136</v>
      </c>
      <c r="B111" s="41" t="s">
        <v>12</v>
      </c>
      <c r="C111" s="41" t="s">
        <v>15</v>
      </c>
      <c r="D111" s="41" t="s">
        <v>90</v>
      </c>
      <c r="E111" s="41" t="s">
        <v>38</v>
      </c>
      <c r="F111" s="41">
        <v>853</v>
      </c>
      <c r="G111" s="40">
        <v>296</v>
      </c>
      <c r="H111" s="42"/>
      <c r="I111" s="42">
        <v>1150</v>
      </c>
      <c r="J111" s="25">
        <v>149219</v>
      </c>
      <c r="K111" s="25">
        <v>149219</v>
      </c>
      <c r="L111" s="82"/>
      <c r="M111" s="218">
        <f t="shared" si="10"/>
        <v>100</v>
      </c>
      <c r="N111" s="10"/>
    </row>
    <row r="112" spans="1:14" s="77" customFormat="1">
      <c r="A112" s="26" t="s">
        <v>18</v>
      </c>
      <c r="B112" s="16" t="s">
        <v>12</v>
      </c>
      <c r="C112" s="12" t="s">
        <v>15</v>
      </c>
      <c r="D112" s="54" t="s">
        <v>258</v>
      </c>
      <c r="E112" s="27" t="s">
        <v>505</v>
      </c>
      <c r="F112" s="27"/>
      <c r="G112" s="26"/>
      <c r="H112" s="29"/>
      <c r="I112" s="29"/>
      <c r="J112" s="30">
        <f t="shared" ref="J112:K117" si="11">J113</f>
        <v>650000</v>
      </c>
      <c r="K112" s="30">
        <f t="shared" si="11"/>
        <v>650000</v>
      </c>
      <c r="L112" s="82"/>
      <c r="M112" s="218">
        <f t="shared" si="10"/>
        <v>100</v>
      </c>
      <c r="N112" s="10"/>
    </row>
    <row r="113" spans="1:14" s="77" customFormat="1" ht="27">
      <c r="A113" s="47" t="s">
        <v>506</v>
      </c>
      <c r="B113" s="58" t="s">
        <v>12</v>
      </c>
      <c r="C113" s="21" t="s">
        <v>15</v>
      </c>
      <c r="D113" s="59" t="s">
        <v>258</v>
      </c>
      <c r="E113" s="46" t="s">
        <v>507</v>
      </c>
      <c r="F113" s="46"/>
      <c r="G113" s="47"/>
      <c r="H113" s="48"/>
      <c r="I113" s="48"/>
      <c r="J113" s="49">
        <f t="shared" si="11"/>
        <v>650000</v>
      </c>
      <c r="K113" s="49">
        <f t="shared" si="11"/>
        <v>650000</v>
      </c>
      <c r="L113" s="82"/>
      <c r="M113" s="218">
        <f t="shared" si="10"/>
        <v>100</v>
      </c>
      <c r="N113" s="10"/>
    </row>
    <row r="114" spans="1:14" s="77" customFormat="1" ht="26">
      <c r="A114" s="19" t="s">
        <v>54</v>
      </c>
      <c r="B114" s="16" t="s">
        <v>12</v>
      </c>
      <c r="C114" s="12" t="s">
        <v>15</v>
      </c>
      <c r="D114" s="54" t="s">
        <v>258</v>
      </c>
      <c r="E114" s="27" t="s">
        <v>507</v>
      </c>
      <c r="F114" s="12" t="s">
        <v>55</v>
      </c>
      <c r="G114" s="12" t="s">
        <v>0</v>
      </c>
      <c r="H114" s="17"/>
      <c r="I114" s="17" t="s">
        <v>0</v>
      </c>
      <c r="J114" s="30">
        <f t="shared" si="11"/>
        <v>650000</v>
      </c>
      <c r="K114" s="30">
        <f t="shared" si="11"/>
        <v>650000</v>
      </c>
      <c r="L114" s="82"/>
      <c r="M114" s="218">
        <f t="shared" si="10"/>
        <v>100</v>
      </c>
      <c r="N114" s="10"/>
    </row>
    <row r="115" spans="1:14" s="77" customFormat="1" ht="39">
      <c r="A115" s="19" t="s">
        <v>56</v>
      </c>
      <c r="B115" s="16" t="s">
        <v>12</v>
      </c>
      <c r="C115" s="12" t="s">
        <v>15</v>
      </c>
      <c r="D115" s="54" t="s">
        <v>258</v>
      </c>
      <c r="E115" s="27" t="s">
        <v>507</v>
      </c>
      <c r="F115" s="12" t="s">
        <v>57</v>
      </c>
      <c r="G115" s="12" t="s">
        <v>0</v>
      </c>
      <c r="H115" s="17"/>
      <c r="I115" s="17" t="s">
        <v>0</v>
      </c>
      <c r="J115" s="30">
        <f t="shared" si="11"/>
        <v>650000</v>
      </c>
      <c r="K115" s="30">
        <f t="shared" si="11"/>
        <v>650000</v>
      </c>
      <c r="L115" s="82"/>
      <c r="M115" s="218">
        <f t="shared" si="10"/>
        <v>100</v>
      </c>
      <c r="N115" s="10"/>
    </row>
    <row r="116" spans="1:14" s="77" customFormat="1" ht="39">
      <c r="A116" s="11" t="s">
        <v>66</v>
      </c>
      <c r="B116" s="16" t="s">
        <v>12</v>
      </c>
      <c r="C116" s="12" t="s">
        <v>15</v>
      </c>
      <c r="D116" s="54" t="s">
        <v>258</v>
      </c>
      <c r="E116" s="27" t="s">
        <v>507</v>
      </c>
      <c r="F116" s="12" t="s">
        <v>67</v>
      </c>
      <c r="G116" s="12" t="s">
        <v>0</v>
      </c>
      <c r="H116" s="17"/>
      <c r="I116" s="17" t="s">
        <v>0</v>
      </c>
      <c r="J116" s="30">
        <f t="shared" si="11"/>
        <v>650000</v>
      </c>
      <c r="K116" s="30">
        <f t="shared" si="11"/>
        <v>650000</v>
      </c>
      <c r="L116" s="82"/>
      <c r="M116" s="218">
        <f t="shared" si="10"/>
        <v>100</v>
      </c>
      <c r="N116" s="10"/>
    </row>
    <row r="117" spans="1:14" s="77" customFormat="1">
      <c r="A117" s="13" t="s">
        <v>49</v>
      </c>
      <c r="B117" s="60" t="s">
        <v>12</v>
      </c>
      <c r="C117" s="51" t="s">
        <v>15</v>
      </c>
      <c r="D117" s="61" t="s">
        <v>258</v>
      </c>
      <c r="E117" s="24" t="s">
        <v>507</v>
      </c>
      <c r="F117" s="24" t="s">
        <v>67</v>
      </c>
      <c r="G117" s="13" t="s">
        <v>74</v>
      </c>
      <c r="H117" s="14"/>
      <c r="I117" s="14" t="s">
        <v>0</v>
      </c>
      <c r="J117" s="25">
        <f t="shared" si="11"/>
        <v>650000</v>
      </c>
      <c r="K117" s="25">
        <f t="shared" si="11"/>
        <v>650000</v>
      </c>
      <c r="L117" s="82"/>
      <c r="M117" s="218">
        <f t="shared" si="10"/>
        <v>100</v>
      </c>
      <c r="N117" s="10"/>
    </row>
    <row r="118" spans="1:14" s="77" customFormat="1">
      <c r="A118" s="13" t="s">
        <v>136</v>
      </c>
      <c r="B118" s="60" t="s">
        <v>12</v>
      </c>
      <c r="C118" s="51" t="s">
        <v>15</v>
      </c>
      <c r="D118" s="61" t="s">
        <v>258</v>
      </c>
      <c r="E118" s="24" t="s">
        <v>507</v>
      </c>
      <c r="F118" s="24" t="s">
        <v>67</v>
      </c>
      <c r="G118" s="13">
        <v>296</v>
      </c>
      <c r="H118" s="14"/>
      <c r="I118" s="14" t="s">
        <v>142</v>
      </c>
      <c r="J118" s="25">
        <v>650000</v>
      </c>
      <c r="K118" s="81">
        <v>650000</v>
      </c>
      <c r="L118" s="82"/>
      <c r="M118" s="218">
        <f t="shared" si="10"/>
        <v>100</v>
      </c>
      <c r="N118" s="10"/>
    </row>
    <row r="119" spans="1:14" s="77" customFormat="1">
      <c r="A119" s="26" t="s">
        <v>534</v>
      </c>
      <c r="B119" s="16">
        <v>803</v>
      </c>
      <c r="C119" s="12" t="s">
        <v>15</v>
      </c>
      <c r="D119" s="54">
        <v>11</v>
      </c>
      <c r="E119" s="27"/>
      <c r="F119" s="27"/>
      <c r="G119" s="26"/>
      <c r="H119" s="29"/>
      <c r="I119" s="14"/>
      <c r="J119" s="30">
        <f>J120+J124</f>
        <v>9631495.5199999996</v>
      </c>
      <c r="K119" s="30">
        <f t="shared" ref="J119:K122" si="12">K120</f>
        <v>0</v>
      </c>
      <c r="L119" s="82"/>
      <c r="M119" s="218">
        <f t="shared" si="10"/>
        <v>0</v>
      </c>
      <c r="N119" s="10"/>
    </row>
    <row r="120" spans="1:14" s="77" customFormat="1" ht="40.5">
      <c r="A120" s="47" t="s">
        <v>535</v>
      </c>
      <c r="B120" s="58">
        <v>803</v>
      </c>
      <c r="C120" s="21" t="s">
        <v>15</v>
      </c>
      <c r="D120" s="59">
        <v>11</v>
      </c>
      <c r="E120" s="46" t="s">
        <v>536</v>
      </c>
      <c r="F120" s="46"/>
      <c r="G120" s="47"/>
      <c r="H120" s="48"/>
      <c r="I120" s="34"/>
      <c r="J120" s="49">
        <f t="shared" si="12"/>
        <v>100000</v>
      </c>
      <c r="K120" s="49">
        <f t="shared" si="12"/>
        <v>0</v>
      </c>
      <c r="L120" s="82"/>
      <c r="M120" s="218">
        <f t="shared" si="10"/>
        <v>0</v>
      </c>
      <c r="N120" s="10"/>
    </row>
    <row r="121" spans="1:14" s="77" customFormat="1">
      <c r="A121" s="26" t="s">
        <v>537</v>
      </c>
      <c r="B121" s="16">
        <v>803</v>
      </c>
      <c r="C121" s="12" t="s">
        <v>15</v>
      </c>
      <c r="D121" s="54">
        <v>11</v>
      </c>
      <c r="E121" s="27" t="s">
        <v>536</v>
      </c>
      <c r="F121" s="27">
        <v>870</v>
      </c>
      <c r="G121" s="26"/>
      <c r="H121" s="29"/>
      <c r="I121" s="14"/>
      <c r="J121" s="30">
        <f t="shared" si="12"/>
        <v>100000</v>
      </c>
      <c r="K121" s="30">
        <f t="shared" si="12"/>
        <v>0</v>
      </c>
      <c r="L121" s="82"/>
      <c r="M121" s="218">
        <f t="shared" si="10"/>
        <v>0</v>
      </c>
      <c r="N121" s="10"/>
    </row>
    <row r="122" spans="1:14" s="77" customFormat="1">
      <c r="A122" s="13" t="s">
        <v>49</v>
      </c>
      <c r="B122" s="60">
        <v>803</v>
      </c>
      <c r="C122" s="51" t="s">
        <v>15</v>
      </c>
      <c r="D122" s="61">
        <v>11</v>
      </c>
      <c r="E122" s="24" t="s">
        <v>536</v>
      </c>
      <c r="F122" s="24">
        <v>870</v>
      </c>
      <c r="G122" s="13">
        <v>296</v>
      </c>
      <c r="H122" s="14"/>
      <c r="I122" s="14"/>
      <c r="J122" s="25">
        <f t="shared" si="12"/>
        <v>100000</v>
      </c>
      <c r="K122" s="25">
        <f t="shared" si="12"/>
        <v>0</v>
      </c>
      <c r="L122" s="82"/>
      <c r="M122" s="218">
        <f t="shared" si="10"/>
        <v>0</v>
      </c>
      <c r="N122" s="10"/>
    </row>
    <row r="123" spans="1:14" s="77" customFormat="1">
      <c r="A123" s="13" t="s">
        <v>50</v>
      </c>
      <c r="B123" s="60">
        <v>803</v>
      </c>
      <c r="C123" s="51" t="s">
        <v>15</v>
      </c>
      <c r="D123" s="61">
        <v>11</v>
      </c>
      <c r="E123" s="24" t="s">
        <v>536</v>
      </c>
      <c r="F123" s="24">
        <v>870</v>
      </c>
      <c r="G123" s="13">
        <v>296</v>
      </c>
      <c r="H123" s="14"/>
      <c r="I123" s="14">
        <v>1150</v>
      </c>
      <c r="J123" s="25">
        <v>100000</v>
      </c>
      <c r="K123" s="81"/>
      <c r="L123" s="82"/>
      <c r="M123" s="218">
        <f t="shared" si="10"/>
        <v>0</v>
      </c>
      <c r="N123" s="10"/>
    </row>
    <row r="124" spans="1:14" s="77" customFormat="1">
      <c r="A124" s="47" t="s">
        <v>158</v>
      </c>
      <c r="B124" s="21" t="s">
        <v>12</v>
      </c>
      <c r="C124" s="21" t="s">
        <v>15</v>
      </c>
      <c r="D124" s="46">
        <v>11</v>
      </c>
      <c r="E124" s="21" t="s">
        <v>159</v>
      </c>
      <c r="F124" s="46"/>
      <c r="G124" s="46"/>
      <c r="H124" s="46"/>
      <c r="I124" s="217"/>
      <c r="J124" s="49">
        <f t="shared" ref="J124:K126" si="13">J125</f>
        <v>9531495.5199999996</v>
      </c>
      <c r="K124" s="49">
        <f t="shared" si="13"/>
        <v>0</v>
      </c>
      <c r="L124" s="82"/>
      <c r="M124" s="218">
        <f t="shared" si="10"/>
        <v>0</v>
      </c>
      <c r="N124" s="10"/>
    </row>
    <row r="125" spans="1:14" s="77" customFormat="1">
      <c r="A125" s="26" t="s">
        <v>537</v>
      </c>
      <c r="B125" s="12" t="s">
        <v>12</v>
      </c>
      <c r="C125" s="12" t="s">
        <v>15</v>
      </c>
      <c r="D125" s="27">
        <v>11</v>
      </c>
      <c r="E125" s="12" t="s">
        <v>159</v>
      </c>
      <c r="F125" s="27">
        <v>870</v>
      </c>
      <c r="G125" s="27"/>
      <c r="H125" s="27"/>
      <c r="I125" s="80"/>
      <c r="J125" s="30">
        <f t="shared" si="13"/>
        <v>9531495.5199999996</v>
      </c>
      <c r="K125" s="30">
        <f t="shared" si="13"/>
        <v>0</v>
      </c>
      <c r="L125" s="82"/>
      <c r="M125" s="218">
        <f t="shared" si="10"/>
        <v>0</v>
      </c>
      <c r="N125" s="10"/>
    </row>
    <row r="126" spans="1:14" s="77" customFormat="1">
      <c r="A126" s="13" t="s">
        <v>49</v>
      </c>
      <c r="B126" s="24" t="s">
        <v>12</v>
      </c>
      <c r="C126" s="24" t="s">
        <v>15</v>
      </c>
      <c r="D126" s="24">
        <v>11</v>
      </c>
      <c r="E126" s="24" t="s">
        <v>141</v>
      </c>
      <c r="F126" s="24">
        <v>870</v>
      </c>
      <c r="G126" s="24"/>
      <c r="H126" s="24">
        <v>290</v>
      </c>
      <c r="I126" s="86"/>
      <c r="J126" s="25">
        <f t="shared" si="13"/>
        <v>9531495.5199999996</v>
      </c>
      <c r="K126" s="25">
        <f t="shared" si="13"/>
        <v>0</v>
      </c>
      <c r="L126" s="82"/>
      <c r="M126" s="218">
        <f t="shared" si="10"/>
        <v>0</v>
      </c>
      <c r="N126" s="10"/>
    </row>
    <row r="127" spans="1:14" s="77" customFormat="1">
      <c r="A127" s="13" t="s">
        <v>136</v>
      </c>
      <c r="B127" s="24" t="s">
        <v>12</v>
      </c>
      <c r="C127" s="24" t="s">
        <v>15</v>
      </c>
      <c r="D127" s="24">
        <v>11</v>
      </c>
      <c r="E127" s="24" t="s">
        <v>141</v>
      </c>
      <c r="F127" s="24">
        <v>870</v>
      </c>
      <c r="G127" s="24"/>
      <c r="H127" s="24">
        <v>296</v>
      </c>
      <c r="I127" s="86">
        <v>1150</v>
      </c>
      <c r="J127" s="25">
        <v>9531495.5199999996</v>
      </c>
      <c r="K127" s="25">
        <v>0</v>
      </c>
      <c r="L127" s="82"/>
      <c r="M127" s="218">
        <f t="shared" si="10"/>
        <v>0</v>
      </c>
      <c r="N127" s="10"/>
    </row>
    <row r="128" spans="1:14">
      <c r="A128" s="15" t="s">
        <v>137</v>
      </c>
      <c r="B128" s="16" t="s">
        <v>12</v>
      </c>
      <c r="C128" s="12" t="s">
        <v>15</v>
      </c>
      <c r="D128" s="12" t="s">
        <v>138</v>
      </c>
      <c r="E128" s="12" t="s">
        <v>0</v>
      </c>
      <c r="F128" s="12" t="s">
        <v>0</v>
      </c>
      <c r="G128" s="12" t="s">
        <v>0</v>
      </c>
      <c r="H128" s="17"/>
      <c r="I128" s="17" t="s">
        <v>0</v>
      </c>
      <c r="J128" s="18">
        <f>J129</f>
        <v>18952887.460000001</v>
      </c>
      <c r="K128" s="18">
        <f>K129</f>
        <v>12213115.619999999</v>
      </c>
      <c r="L128" s="82"/>
      <c r="M128" s="218">
        <f t="shared" si="10"/>
        <v>64.439340157407329</v>
      </c>
      <c r="N128" s="10"/>
    </row>
    <row r="129" spans="1:14">
      <c r="A129" s="19" t="s">
        <v>18</v>
      </c>
      <c r="B129" s="12" t="s">
        <v>12</v>
      </c>
      <c r="C129" s="12" t="s">
        <v>15</v>
      </c>
      <c r="D129" s="12" t="s">
        <v>138</v>
      </c>
      <c r="E129" s="12" t="s">
        <v>19</v>
      </c>
      <c r="F129" s="12" t="s">
        <v>0</v>
      </c>
      <c r="G129" s="12" t="s">
        <v>0</v>
      </c>
      <c r="H129" s="17"/>
      <c r="I129" s="17" t="s">
        <v>0</v>
      </c>
      <c r="J129" s="18">
        <f>J130+J187</f>
        <v>18952887.460000001</v>
      </c>
      <c r="K129" s="18">
        <f>K130+K187</f>
        <v>12213115.619999999</v>
      </c>
      <c r="L129" s="82"/>
      <c r="M129" s="218">
        <f t="shared" si="10"/>
        <v>64.439340157407329</v>
      </c>
      <c r="N129" s="10"/>
    </row>
    <row r="130" spans="1:14">
      <c r="A130" s="19" t="s">
        <v>139</v>
      </c>
      <c r="B130" s="12" t="s">
        <v>12</v>
      </c>
      <c r="C130" s="12" t="s">
        <v>15</v>
      </c>
      <c r="D130" s="12" t="s">
        <v>138</v>
      </c>
      <c r="E130" s="12" t="s">
        <v>140</v>
      </c>
      <c r="F130" s="12" t="s">
        <v>0</v>
      </c>
      <c r="G130" s="12" t="s">
        <v>0</v>
      </c>
      <c r="H130" s="17"/>
      <c r="I130" s="17" t="s">
        <v>0</v>
      </c>
      <c r="J130" s="18">
        <f>J131+J170+J177</f>
        <v>18952887.460000001</v>
      </c>
      <c r="K130" s="18">
        <f>K131+K170+K177</f>
        <v>12213115.619999999</v>
      </c>
      <c r="L130" s="82"/>
      <c r="M130" s="218">
        <f t="shared" si="10"/>
        <v>64.439340157407329</v>
      </c>
      <c r="N130" s="10"/>
    </row>
    <row r="131" spans="1:14" ht="27">
      <c r="A131" s="20" t="s">
        <v>143</v>
      </c>
      <c r="B131" s="21" t="s">
        <v>12</v>
      </c>
      <c r="C131" s="21" t="s">
        <v>15</v>
      </c>
      <c r="D131" s="21" t="s">
        <v>138</v>
      </c>
      <c r="E131" s="21" t="s">
        <v>144</v>
      </c>
      <c r="F131" s="21" t="s">
        <v>0</v>
      </c>
      <c r="G131" s="21" t="s">
        <v>0</v>
      </c>
      <c r="H131" s="22"/>
      <c r="I131" s="22" t="s">
        <v>0</v>
      </c>
      <c r="J131" s="23">
        <f>J132+J160+J163</f>
        <v>18482508.359999999</v>
      </c>
      <c r="K131" s="23">
        <f>K132+K160+K163</f>
        <v>11742737.52</v>
      </c>
      <c r="L131" s="82"/>
      <c r="M131" s="218">
        <f t="shared" si="10"/>
        <v>63.534328194400992</v>
      </c>
      <c r="N131" s="10"/>
    </row>
    <row r="132" spans="1:14" ht="26">
      <c r="A132" s="19" t="s">
        <v>54</v>
      </c>
      <c r="B132" s="12" t="s">
        <v>12</v>
      </c>
      <c r="C132" s="12" t="s">
        <v>15</v>
      </c>
      <c r="D132" s="12" t="s">
        <v>138</v>
      </c>
      <c r="E132" s="12" t="s">
        <v>144</v>
      </c>
      <c r="F132" s="12" t="s">
        <v>55</v>
      </c>
      <c r="G132" s="12" t="s">
        <v>0</v>
      </c>
      <c r="H132" s="17"/>
      <c r="I132" s="17" t="s">
        <v>0</v>
      </c>
      <c r="J132" s="18">
        <f>J133</f>
        <v>17554076.359999999</v>
      </c>
      <c r="K132" s="18">
        <f>K133</f>
        <v>10842888.52</v>
      </c>
      <c r="L132" s="82"/>
      <c r="M132" s="218">
        <f t="shared" si="10"/>
        <v>61.768493526138442</v>
      </c>
      <c r="N132" s="10"/>
    </row>
    <row r="133" spans="1:14" ht="39">
      <c r="A133" s="19" t="s">
        <v>56</v>
      </c>
      <c r="B133" s="12" t="s">
        <v>12</v>
      </c>
      <c r="C133" s="12" t="s">
        <v>15</v>
      </c>
      <c r="D133" s="12" t="s">
        <v>138</v>
      </c>
      <c r="E133" s="12" t="s">
        <v>144</v>
      </c>
      <c r="F133" s="12" t="s">
        <v>57</v>
      </c>
      <c r="G133" s="12" t="s">
        <v>0</v>
      </c>
      <c r="H133" s="17"/>
      <c r="I133" s="17" t="s">
        <v>0</v>
      </c>
      <c r="J133" s="18">
        <f>J134+J136+J141</f>
        <v>17554076.359999999</v>
      </c>
      <c r="K133" s="18">
        <f>K134+K136+K141</f>
        <v>10842888.52</v>
      </c>
      <c r="L133" s="82"/>
      <c r="M133" s="218">
        <f t="shared" si="10"/>
        <v>61.768493526138442</v>
      </c>
      <c r="N133" s="10"/>
    </row>
    <row r="134" spans="1:14" ht="39">
      <c r="A134" s="11" t="s">
        <v>58</v>
      </c>
      <c r="B134" s="12" t="s">
        <v>12</v>
      </c>
      <c r="C134" s="12" t="s">
        <v>15</v>
      </c>
      <c r="D134" s="12" t="s">
        <v>138</v>
      </c>
      <c r="E134" s="12" t="s">
        <v>144</v>
      </c>
      <c r="F134" s="12" t="s">
        <v>59</v>
      </c>
      <c r="G134" s="12" t="s">
        <v>0</v>
      </c>
      <c r="H134" s="17"/>
      <c r="I134" s="17" t="s">
        <v>0</v>
      </c>
      <c r="J134" s="18">
        <f>J135</f>
        <v>26068.560000000001</v>
      </c>
      <c r="K134" s="18">
        <f>K135</f>
        <v>26068.560000000001</v>
      </c>
      <c r="L134" s="82"/>
      <c r="M134" s="218">
        <f t="shared" si="10"/>
        <v>100</v>
      </c>
      <c r="N134" s="10"/>
    </row>
    <row r="135" spans="1:14">
      <c r="A135" s="13" t="s">
        <v>60</v>
      </c>
      <c r="B135" s="24" t="s">
        <v>12</v>
      </c>
      <c r="C135" s="24" t="s">
        <v>15</v>
      </c>
      <c r="D135" s="24" t="s">
        <v>138</v>
      </c>
      <c r="E135" s="24" t="s">
        <v>144</v>
      </c>
      <c r="F135" s="24" t="s">
        <v>59</v>
      </c>
      <c r="G135" s="13" t="s">
        <v>61</v>
      </c>
      <c r="H135" s="14"/>
      <c r="I135" s="14" t="s">
        <v>0</v>
      </c>
      <c r="J135" s="25">
        <v>26068.560000000001</v>
      </c>
      <c r="K135" s="25">
        <v>26068.560000000001</v>
      </c>
      <c r="L135" s="82"/>
      <c r="M135" s="218">
        <f t="shared" si="10"/>
        <v>100</v>
      </c>
      <c r="N135" s="10"/>
    </row>
    <row r="136" spans="1:14" ht="39">
      <c r="A136" s="11" t="s">
        <v>145</v>
      </c>
      <c r="B136" s="12" t="s">
        <v>12</v>
      </c>
      <c r="C136" s="12" t="s">
        <v>15</v>
      </c>
      <c r="D136" s="12" t="s">
        <v>138</v>
      </c>
      <c r="E136" s="12" t="s">
        <v>144</v>
      </c>
      <c r="F136" s="12" t="s">
        <v>146</v>
      </c>
      <c r="G136" s="12" t="s">
        <v>0</v>
      </c>
      <c r="H136" s="17"/>
      <c r="I136" s="14"/>
      <c r="J136" s="30">
        <f>J137+J139</f>
        <v>2467988.5099999998</v>
      </c>
      <c r="K136" s="30">
        <f>K137+K139</f>
        <v>667988.51</v>
      </c>
      <c r="L136" s="82"/>
      <c r="M136" s="218">
        <f t="shared" si="10"/>
        <v>27.06611101686207</v>
      </c>
      <c r="N136" s="10"/>
    </row>
    <row r="137" spans="1:14">
      <c r="A137" s="13" t="s">
        <v>147</v>
      </c>
      <c r="B137" s="24" t="s">
        <v>12</v>
      </c>
      <c r="C137" s="24" t="s">
        <v>15</v>
      </c>
      <c r="D137" s="24" t="s">
        <v>138</v>
      </c>
      <c r="E137" s="24" t="s">
        <v>144</v>
      </c>
      <c r="F137" s="24" t="s">
        <v>146</v>
      </c>
      <c r="G137" s="13" t="s">
        <v>94</v>
      </c>
      <c r="H137" s="14"/>
      <c r="I137" s="14"/>
      <c r="J137" s="25">
        <f>J138</f>
        <v>667988.51</v>
      </c>
      <c r="K137" s="25">
        <f>K138</f>
        <v>667988.51</v>
      </c>
      <c r="L137" s="82"/>
      <c r="M137" s="218">
        <f t="shared" si="10"/>
        <v>100</v>
      </c>
      <c r="N137" s="10"/>
    </row>
    <row r="138" spans="1:14" ht="26">
      <c r="A138" s="13" t="s">
        <v>148</v>
      </c>
      <c r="B138" s="24" t="s">
        <v>12</v>
      </c>
      <c r="C138" s="24" t="s">
        <v>15</v>
      </c>
      <c r="D138" s="24" t="s">
        <v>138</v>
      </c>
      <c r="E138" s="24" t="s">
        <v>144</v>
      </c>
      <c r="F138" s="24">
        <v>243</v>
      </c>
      <c r="G138" s="13" t="s">
        <v>94</v>
      </c>
      <c r="H138" s="14"/>
      <c r="I138" s="14">
        <v>1105</v>
      </c>
      <c r="J138" s="25">
        <v>667988.51</v>
      </c>
      <c r="K138" s="25">
        <v>667988.51</v>
      </c>
      <c r="L138" s="82"/>
      <c r="M138" s="218">
        <f t="shared" si="10"/>
        <v>100</v>
      </c>
      <c r="N138" s="10"/>
    </row>
    <row r="139" spans="1:14" s="77" customFormat="1">
      <c r="A139" s="13" t="s">
        <v>68</v>
      </c>
      <c r="B139" s="24" t="s">
        <v>12</v>
      </c>
      <c r="C139" s="24" t="s">
        <v>15</v>
      </c>
      <c r="D139" s="24" t="s">
        <v>138</v>
      </c>
      <c r="E139" s="24" t="s">
        <v>144</v>
      </c>
      <c r="F139" s="24">
        <v>243</v>
      </c>
      <c r="G139" s="13">
        <v>226</v>
      </c>
      <c r="H139" s="14"/>
      <c r="I139" s="14"/>
      <c r="J139" s="25">
        <f>J140</f>
        <v>1800000</v>
      </c>
      <c r="K139" s="25">
        <f>K140</f>
        <v>0</v>
      </c>
      <c r="L139" s="82"/>
      <c r="M139" s="218">
        <f t="shared" si="10"/>
        <v>0</v>
      </c>
      <c r="N139" s="10"/>
    </row>
    <row r="140" spans="1:14" s="77" customFormat="1" ht="39">
      <c r="A140" s="13" t="s">
        <v>490</v>
      </c>
      <c r="B140" s="24" t="s">
        <v>12</v>
      </c>
      <c r="C140" s="24" t="s">
        <v>15</v>
      </c>
      <c r="D140" s="24" t="s">
        <v>138</v>
      </c>
      <c r="E140" s="24" t="s">
        <v>144</v>
      </c>
      <c r="F140" s="24">
        <v>243</v>
      </c>
      <c r="G140" s="13">
        <v>226</v>
      </c>
      <c r="H140" s="14">
        <v>1132</v>
      </c>
      <c r="I140" s="14"/>
      <c r="J140" s="25">
        <v>1800000</v>
      </c>
      <c r="K140" s="25">
        <v>0</v>
      </c>
      <c r="L140" s="82"/>
      <c r="M140" s="218">
        <f t="shared" si="10"/>
        <v>0</v>
      </c>
      <c r="N140" s="10"/>
    </row>
    <row r="141" spans="1:14" ht="39">
      <c r="A141" s="11" t="s">
        <v>66</v>
      </c>
      <c r="B141" s="12" t="s">
        <v>12</v>
      </c>
      <c r="C141" s="12" t="s">
        <v>15</v>
      </c>
      <c r="D141" s="12" t="s">
        <v>138</v>
      </c>
      <c r="E141" s="12" t="s">
        <v>144</v>
      </c>
      <c r="F141" s="12" t="s">
        <v>67</v>
      </c>
      <c r="G141" s="12" t="s">
        <v>0</v>
      </c>
      <c r="H141" s="17"/>
      <c r="I141" s="17" t="s">
        <v>0</v>
      </c>
      <c r="J141" s="18">
        <f>J142+J147+J150+J153+J155+J158</f>
        <v>15060019.289999999</v>
      </c>
      <c r="K141" s="18">
        <f>K142+K147+K150+K153+K155+K158</f>
        <v>10148831.449999999</v>
      </c>
      <c r="L141" s="82"/>
      <c r="M141" s="218">
        <f t="shared" si="10"/>
        <v>67.389232739820741</v>
      </c>
      <c r="N141" s="10"/>
    </row>
    <row r="142" spans="1:14">
      <c r="A142" s="13" t="s">
        <v>103</v>
      </c>
      <c r="B142" s="24" t="s">
        <v>12</v>
      </c>
      <c r="C142" s="24" t="s">
        <v>15</v>
      </c>
      <c r="D142" s="24" t="s">
        <v>138</v>
      </c>
      <c r="E142" s="24" t="s">
        <v>144</v>
      </c>
      <c r="F142" s="24" t="s">
        <v>67</v>
      </c>
      <c r="G142" s="13" t="s">
        <v>104</v>
      </c>
      <c r="H142" s="14"/>
      <c r="I142" s="14" t="s">
        <v>0</v>
      </c>
      <c r="J142" s="25">
        <f>J143+J144+J145+J146</f>
        <v>8174245.6399999997</v>
      </c>
      <c r="K142" s="25">
        <f>K143+K144+K145+K146</f>
        <v>3636188.33</v>
      </c>
      <c r="L142" s="82"/>
      <c r="M142" s="218">
        <f t="shared" si="10"/>
        <v>44.483472728132995</v>
      </c>
      <c r="N142" s="10"/>
    </row>
    <row r="143" spans="1:14">
      <c r="A143" s="13" t="s">
        <v>105</v>
      </c>
      <c r="B143" s="24" t="s">
        <v>12</v>
      </c>
      <c r="C143" s="24" t="s">
        <v>15</v>
      </c>
      <c r="D143" s="24" t="s">
        <v>138</v>
      </c>
      <c r="E143" s="24" t="s">
        <v>144</v>
      </c>
      <c r="F143" s="24" t="s">
        <v>67</v>
      </c>
      <c r="G143" s="13" t="s">
        <v>104</v>
      </c>
      <c r="H143" s="14"/>
      <c r="I143" s="14" t="s">
        <v>106</v>
      </c>
      <c r="J143" s="25">
        <v>6865739.9199999999</v>
      </c>
      <c r="K143" s="25">
        <v>2730319.67</v>
      </c>
      <c r="L143" s="82"/>
      <c r="M143" s="218">
        <f t="shared" si="10"/>
        <v>39.767304060652506</v>
      </c>
      <c r="N143" s="10"/>
    </row>
    <row r="144" spans="1:14">
      <c r="A144" s="13" t="s">
        <v>107</v>
      </c>
      <c r="B144" s="24" t="s">
        <v>12</v>
      </c>
      <c r="C144" s="24" t="s">
        <v>15</v>
      </c>
      <c r="D144" s="24" t="s">
        <v>138</v>
      </c>
      <c r="E144" s="24" t="s">
        <v>144</v>
      </c>
      <c r="F144" s="24" t="s">
        <v>67</v>
      </c>
      <c r="G144" s="13" t="s">
        <v>104</v>
      </c>
      <c r="H144" s="14"/>
      <c r="I144" s="14" t="s">
        <v>108</v>
      </c>
      <c r="J144" s="25">
        <v>321465.27</v>
      </c>
      <c r="K144" s="25">
        <v>214783.14</v>
      </c>
      <c r="L144" s="82"/>
      <c r="M144" s="218">
        <f t="shared" si="10"/>
        <v>66.813792979876169</v>
      </c>
      <c r="N144" s="10"/>
    </row>
    <row r="145" spans="1:14" ht="26">
      <c r="A145" s="13" t="s">
        <v>109</v>
      </c>
      <c r="B145" s="24" t="s">
        <v>12</v>
      </c>
      <c r="C145" s="24" t="s">
        <v>15</v>
      </c>
      <c r="D145" s="24" t="s">
        <v>138</v>
      </c>
      <c r="E145" s="24" t="s">
        <v>144</v>
      </c>
      <c r="F145" s="24" t="s">
        <v>67</v>
      </c>
      <c r="G145" s="13" t="s">
        <v>104</v>
      </c>
      <c r="H145" s="14"/>
      <c r="I145" s="14" t="s">
        <v>110</v>
      </c>
      <c r="J145" s="25">
        <v>780876.55</v>
      </c>
      <c r="K145" s="25">
        <v>541031.56000000006</v>
      </c>
      <c r="L145" s="82"/>
      <c r="M145" s="218">
        <f t="shared" si="10"/>
        <v>69.285159094609767</v>
      </c>
      <c r="N145" s="10"/>
    </row>
    <row r="146" spans="1:14" ht="26">
      <c r="A146" s="13" t="s">
        <v>111</v>
      </c>
      <c r="B146" s="24" t="s">
        <v>12</v>
      </c>
      <c r="C146" s="24" t="s">
        <v>15</v>
      </c>
      <c r="D146" s="24" t="s">
        <v>138</v>
      </c>
      <c r="E146" s="24" t="s">
        <v>144</v>
      </c>
      <c r="F146" s="24" t="s">
        <v>67</v>
      </c>
      <c r="G146" s="13" t="s">
        <v>104</v>
      </c>
      <c r="H146" s="14"/>
      <c r="I146" s="14" t="s">
        <v>112</v>
      </c>
      <c r="J146" s="25">
        <v>206163.9</v>
      </c>
      <c r="K146" s="25">
        <v>150053.96</v>
      </c>
      <c r="L146" s="82"/>
      <c r="M146" s="218">
        <f t="shared" si="10"/>
        <v>72.783819087628814</v>
      </c>
      <c r="N146" s="10"/>
    </row>
    <row r="147" spans="1:14">
      <c r="A147" s="13" t="s">
        <v>147</v>
      </c>
      <c r="B147" s="24" t="s">
        <v>12</v>
      </c>
      <c r="C147" s="24" t="s">
        <v>15</v>
      </c>
      <c r="D147" s="24" t="s">
        <v>138</v>
      </c>
      <c r="E147" s="24" t="s">
        <v>144</v>
      </c>
      <c r="F147" s="24" t="s">
        <v>67</v>
      </c>
      <c r="G147" s="13" t="s">
        <v>94</v>
      </c>
      <c r="H147" s="14"/>
      <c r="I147" s="14" t="s">
        <v>0</v>
      </c>
      <c r="J147" s="25">
        <f>J148+J149</f>
        <v>994448.32000000007</v>
      </c>
      <c r="K147" s="25">
        <f>K148+K149</f>
        <v>903517.71</v>
      </c>
      <c r="L147" s="82"/>
      <c r="M147" s="218">
        <f t="shared" si="10"/>
        <v>90.856175411910783</v>
      </c>
      <c r="N147" s="10"/>
    </row>
    <row r="148" spans="1:14" ht="26">
      <c r="A148" s="13" t="s">
        <v>149</v>
      </c>
      <c r="B148" s="24" t="s">
        <v>12</v>
      </c>
      <c r="C148" s="24" t="s">
        <v>15</v>
      </c>
      <c r="D148" s="24" t="s">
        <v>138</v>
      </c>
      <c r="E148" s="24" t="s">
        <v>144</v>
      </c>
      <c r="F148" s="24" t="s">
        <v>67</v>
      </c>
      <c r="G148" s="13" t="s">
        <v>94</v>
      </c>
      <c r="H148" s="14"/>
      <c r="I148" s="14" t="s">
        <v>114</v>
      </c>
      <c r="J148" s="25">
        <v>338954.34</v>
      </c>
      <c r="K148" s="25">
        <v>309439.62</v>
      </c>
      <c r="L148" s="82"/>
      <c r="M148" s="218">
        <f t="shared" si="10"/>
        <v>91.292420094104699</v>
      </c>
      <c r="N148" s="10"/>
    </row>
    <row r="149" spans="1:14">
      <c r="A149" s="13" t="s">
        <v>150</v>
      </c>
      <c r="B149" s="24" t="s">
        <v>12</v>
      </c>
      <c r="C149" s="24" t="s">
        <v>15</v>
      </c>
      <c r="D149" s="24" t="s">
        <v>138</v>
      </c>
      <c r="E149" s="24" t="s">
        <v>144</v>
      </c>
      <c r="F149" s="24" t="s">
        <v>67</v>
      </c>
      <c r="G149" s="13" t="s">
        <v>94</v>
      </c>
      <c r="H149" s="14"/>
      <c r="I149" s="14" t="s">
        <v>116</v>
      </c>
      <c r="J149" s="205">
        <v>655493.98</v>
      </c>
      <c r="K149" s="25">
        <v>594078.09</v>
      </c>
      <c r="L149" s="82"/>
      <c r="M149" s="218">
        <f t="shared" ref="M149:M179" si="14">K149/J149*100</f>
        <v>90.630594349623166</v>
      </c>
      <c r="N149" s="10"/>
    </row>
    <row r="150" spans="1:14">
      <c r="A150" s="13" t="s">
        <v>68</v>
      </c>
      <c r="B150" s="24" t="s">
        <v>12</v>
      </c>
      <c r="C150" s="24" t="s">
        <v>15</v>
      </c>
      <c r="D150" s="24" t="s">
        <v>138</v>
      </c>
      <c r="E150" s="24" t="s">
        <v>144</v>
      </c>
      <c r="F150" s="24" t="s">
        <v>67</v>
      </c>
      <c r="G150" s="13" t="s">
        <v>69</v>
      </c>
      <c r="H150" s="14"/>
      <c r="I150" s="14" t="s">
        <v>0</v>
      </c>
      <c r="J150" s="25">
        <f>J151+J152</f>
        <v>2917280.39</v>
      </c>
      <c r="K150" s="25">
        <f>K151+K152</f>
        <v>2635080.4700000002</v>
      </c>
      <c r="L150" s="82"/>
      <c r="M150" s="218">
        <f t="shared" si="14"/>
        <v>90.326609640700326</v>
      </c>
      <c r="N150" s="10"/>
    </row>
    <row r="151" spans="1:14">
      <c r="A151" s="13" t="s">
        <v>152</v>
      </c>
      <c r="B151" s="24" t="s">
        <v>12</v>
      </c>
      <c r="C151" s="24" t="s">
        <v>15</v>
      </c>
      <c r="D151" s="24" t="s">
        <v>138</v>
      </c>
      <c r="E151" s="24" t="s">
        <v>144</v>
      </c>
      <c r="F151" s="24" t="s">
        <v>67</v>
      </c>
      <c r="G151" s="13" t="s">
        <v>69</v>
      </c>
      <c r="H151" s="14"/>
      <c r="I151" s="14" t="s">
        <v>153</v>
      </c>
      <c r="J151" s="25">
        <v>98635.31</v>
      </c>
      <c r="K151" s="25">
        <v>98635.31</v>
      </c>
      <c r="L151" s="82"/>
      <c r="M151" s="218">
        <f t="shared" si="14"/>
        <v>100</v>
      </c>
      <c r="N151" s="10"/>
    </row>
    <row r="152" spans="1:14">
      <c r="A152" s="13" t="s">
        <v>119</v>
      </c>
      <c r="B152" s="24" t="s">
        <v>12</v>
      </c>
      <c r="C152" s="24" t="s">
        <v>15</v>
      </c>
      <c r="D152" s="24" t="s">
        <v>138</v>
      </c>
      <c r="E152" s="24" t="s">
        <v>144</v>
      </c>
      <c r="F152" s="24" t="s">
        <v>67</v>
      </c>
      <c r="G152" s="13" t="s">
        <v>69</v>
      </c>
      <c r="H152" s="14"/>
      <c r="I152" s="14" t="s">
        <v>120</v>
      </c>
      <c r="J152" s="25">
        <v>2818645.08</v>
      </c>
      <c r="K152" s="25">
        <v>2536445.16</v>
      </c>
      <c r="L152" s="82"/>
      <c r="M152" s="218">
        <f t="shared" si="14"/>
        <v>89.988100239991908</v>
      </c>
      <c r="N152" s="10"/>
    </row>
    <row r="153" spans="1:14">
      <c r="A153" s="13" t="s">
        <v>49</v>
      </c>
      <c r="B153" s="24" t="s">
        <v>12</v>
      </c>
      <c r="C153" s="24" t="s">
        <v>15</v>
      </c>
      <c r="D153" s="24" t="s">
        <v>138</v>
      </c>
      <c r="E153" s="24" t="s">
        <v>144</v>
      </c>
      <c r="F153" s="24" t="s">
        <v>67</v>
      </c>
      <c r="G153" s="13" t="s">
        <v>74</v>
      </c>
      <c r="H153" s="14"/>
      <c r="I153" s="14" t="s">
        <v>0</v>
      </c>
      <c r="J153" s="25">
        <f>J154</f>
        <v>732130</v>
      </c>
      <c r="K153" s="25">
        <f>K154</f>
        <v>732130</v>
      </c>
      <c r="L153" s="82"/>
      <c r="M153" s="218">
        <f t="shared" si="14"/>
        <v>100</v>
      </c>
      <c r="N153" s="10"/>
    </row>
    <row r="154" spans="1:14" ht="26">
      <c r="A154" s="13" t="s">
        <v>154</v>
      </c>
      <c r="B154" s="24" t="s">
        <v>12</v>
      </c>
      <c r="C154" s="24" t="s">
        <v>15</v>
      </c>
      <c r="D154" s="24" t="s">
        <v>138</v>
      </c>
      <c r="E154" s="24" t="s">
        <v>144</v>
      </c>
      <c r="F154" s="24" t="s">
        <v>67</v>
      </c>
      <c r="G154" s="13">
        <v>296</v>
      </c>
      <c r="H154" s="14"/>
      <c r="I154" s="14">
        <v>1148</v>
      </c>
      <c r="J154" s="25">
        <v>732130</v>
      </c>
      <c r="K154" s="25">
        <v>732130</v>
      </c>
      <c r="L154" s="82"/>
      <c r="M154" s="218">
        <f t="shared" si="14"/>
        <v>100</v>
      </c>
      <c r="N154" s="10"/>
    </row>
    <row r="155" spans="1:14">
      <c r="A155" s="13" t="s">
        <v>79</v>
      </c>
      <c r="B155" s="24" t="s">
        <v>12</v>
      </c>
      <c r="C155" s="24" t="s">
        <v>15</v>
      </c>
      <c r="D155" s="24" t="s">
        <v>138</v>
      </c>
      <c r="E155" s="24" t="s">
        <v>144</v>
      </c>
      <c r="F155" s="24" t="s">
        <v>67</v>
      </c>
      <c r="G155" s="13" t="s">
        <v>80</v>
      </c>
      <c r="H155" s="14"/>
      <c r="I155" s="14" t="s">
        <v>0</v>
      </c>
      <c r="J155" s="25">
        <f>J156+J157</f>
        <v>2237194.94</v>
      </c>
      <c r="K155" s="25">
        <f>K156+K157</f>
        <v>2237194.94</v>
      </c>
      <c r="L155" s="82"/>
      <c r="M155" s="218">
        <f t="shared" si="14"/>
        <v>100</v>
      </c>
      <c r="N155" s="10"/>
    </row>
    <row r="156" spans="1:14" ht="26">
      <c r="A156" s="13" t="s">
        <v>98</v>
      </c>
      <c r="B156" s="24" t="s">
        <v>12</v>
      </c>
      <c r="C156" s="24" t="s">
        <v>15</v>
      </c>
      <c r="D156" s="24" t="s">
        <v>138</v>
      </c>
      <c r="E156" s="24" t="s">
        <v>144</v>
      </c>
      <c r="F156" s="24" t="s">
        <v>67</v>
      </c>
      <c r="G156" s="13" t="s">
        <v>80</v>
      </c>
      <c r="H156" s="14"/>
      <c r="I156" s="14" t="s">
        <v>82</v>
      </c>
      <c r="J156" s="25">
        <v>1919479.94</v>
      </c>
      <c r="K156" s="25">
        <v>1919479.94</v>
      </c>
      <c r="L156" s="82"/>
      <c r="M156" s="218">
        <f t="shared" si="14"/>
        <v>100</v>
      </c>
      <c r="N156" s="10"/>
    </row>
    <row r="157" spans="1:14">
      <c r="A157" s="13" t="s">
        <v>510</v>
      </c>
      <c r="B157" s="24" t="s">
        <v>12</v>
      </c>
      <c r="C157" s="24" t="s">
        <v>15</v>
      </c>
      <c r="D157" s="24" t="s">
        <v>138</v>
      </c>
      <c r="E157" s="24" t="s">
        <v>144</v>
      </c>
      <c r="F157" s="24" t="s">
        <v>67</v>
      </c>
      <c r="G157" s="13" t="s">
        <v>80</v>
      </c>
      <c r="H157" s="14"/>
      <c r="I157" s="14">
        <v>1151</v>
      </c>
      <c r="J157" s="25">
        <v>317715</v>
      </c>
      <c r="K157" s="25">
        <v>317715</v>
      </c>
      <c r="L157" s="82"/>
      <c r="M157" s="218">
        <f t="shared" si="14"/>
        <v>100</v>
      </c>
      <c r="N157" s="10"/>
    </row>
    <row r="158" spans="1:14">
      <c r="A158" s="13" t="s">
        <v>62</v>
      </c>
      <c r="B158" s="24" t="s">
        <v>12</v>
      </c>
      <c r="C158" s="24" t="s">
        <v>15</v>
      </c>
      <c r="D158" s="24" t="s">
        <v>138</v>
      </c>
      <c r="E158" s="24" t="s">
        <v>144</v>
      </c>
      <c r="F158" s="24" t="s">
        <v>67</v>
      </c>
      <c r="G158" s="13" t="s">
        <v>63</v>
      </c>
      <c r="H158" s="14"/>
      <c r="I158" s="14" t="s">
        <v>0</v>
      </c>
      <c r="J158" s="25">
        <f>J159</f>
        <v>4720</v>
      </c>
      <c r="K158" s="25">
        <f>K159</f>
        <v>4720</v>
      </c>
      <c r="L158" s="82"/>
      <c r="M158" s="218">
        <f t="shared" si="14"/>
        <v>100</v>
      </c>
      <c r="N158" s="10"/>
    </row>
    <row r="159" spans="1:14">
      <c r="A159" s="13" t="s">
        <v>64</v>
      </c>
      <c r="B159" s="24" t="s">
        <v>12</v>
      </c>
      <c r="C159" s="24" t="s">
        <v>15</v>
      </c>
      <c r="D159" s="24" t="s">
        <v>138</v>
      </c>
      <c r="E159" s="24" t="s">
        <v>144</v>
      </c>
      <c r="F159" s="24" t="s">
        <v>67</v>
      </c>
      <c r="G159" s="13" t="s">
        <v>63</v>
      </c>
      <c r="H159" s="14"/>
      <c r="I159" s="14" t="s">
        <v>65</v>
      </c>
      <c r="J159" s="25">
        <v>4720</v>
      </c>
      <c r="K159" s="25">
        <v>4720</v>
      </c>
      <c r="L159" s="82"/>
      <c r="M159" s="218">
        <f t="shared" si="14"/>
        <v>100</v>
      </c>
      <c r="N159" s="10"/>
    </row>
    <row r="160" spans="1:14" ht="26">
      <c r="A160" s="43" t="s">
        <v>83</v>
      </c>
      <c r="B160" s="36" t="s">
        <v>12</v>
      </c>
      <c r="C160" s="36" t="s">
        <v>15</v>
      </c>
      <c r="D160" s="36">
        <v>13</v>
      </c>
      <c r="E160" s="36" t="s">
        <v>144</v>
      </c>
      <c r="F160" s="36" t="s">
        <v>84</v>
      </c>
      <c r="G160" s="36" t="s">
        <v>0</v>
      </c>
      <c r="H160" s="44"/>
      <c r="I160" s="44" t="s">
        <v>0</v>
      </c>
      <c r="J160" s="30">
        <f>J161</f>
        <v>917832</v>
      </c>
      <c r="K160" s="30">
        <f>K161</f>
        <v>896999</v>
      </c>
      <c r="L160" s="82"/>
      <c r="M160" s="218">
        <f t="shared" si="14"/>
        <v>97.730194632568924</v>
      </c>
      <c r="N160" s="10"/>
    </row>
    <row r="161" spans="1:14">
      <c r="A161" s="38" t="s">
        <v>85</v>
      </c>
      <c r="B161" s="36" t="s">
        <v>12</v>
      </c>
      <c r="C161" s="36" t="s">
        <v>15</v>
      </c>
      <c r="D161" s="36">
        <v>13</v>
      </c>
      <c r="E161" s="36" t="s">
        <v>144</v>
      </c>
      <c r="F161" s="36" t="s">
        <v>86</v>
      </c>
      <c r="G161" s="36" t="s">
        <v>0</v>
      </c>
      <c r="H161" s="44"/>
      <c r="I161" s="44" t="s">
        <v>0</v>
      </c>
      <c r="J161" s="30">
        <f>J162</f>
        <v>917832</v>
      </c>
      <c r="K161" s="30">
        <f>K162</f>
        <v>896999</v>
      </c>
      <c r="L161" s="82"/>
      <c r="M161" s="218">
        <f t="shared" si="14"/>
        <v>97.730194632568924</v>
      </c>
      <c r="N161" s="10"/>
    </row>
    <row r="162" spans="1:14" ht="26">
      <c r="A162" s="40" t="s">
        <v>87</v>
      </c>
      <c r="B162" s="41" t="s">
        <v>12</v>
      </c>
      <c r="C162" s="41" t="s">
        <v>15</v>
      </c>
      <c r="D162" s="41">
        <v>13</v>
      </c>
      <c r="E162" s="41" t="s">
        <v>144</v>
      </c>
      <c r="F162" s="41" t="s">
        <v>86</v>
      </c>
      <c r="G162" s="40">
        <v>296</v>
      </c>
      <c r="H162" s="42"/>
      <c r="I162" s="42" t="s">
        <v>88</v>
      </c>
      <c r="J162" s="25">
        <v>917832</v>
      </c>
      <c r="K162" s="81">
        <v>896999</v>
      </c>
      <c r="L162" s="82"/>
      <c r="M162" s="218">
        <f t="shared" si="14"/>
        <v>97.730194632568924</v>
      </c>
      <c r="N162" s="10"/>
    </row>
    <row r="163" spans="1:14">
      <c r="A163" s="19" t="s">
        <v>124</v>
      </c>
      <c r="B163" s="12" t="s">
        <v>12</v>
      </c>
      <c r="C163" s="12" t="s">
        <v>15</v>
      </c>
      <c r="D163" s="12" t="s">
        <v>138</v>
      </c>
      <c r="E163" s="12" t="s">
        <v>144</v>
      </c>
      <c r="F163" s="12" t="s">
        <v>125</v>
      </c>
      <c r="G163" s="12" t="s">
        <v>0</v>
      </c>
      <c r="H163" s="17"/>
      <c r="I163" s="17" t="s">
        <v>0</v>
      </c>
      <c r="J163" s="18">
        <f>J167+J164</f>
        <v>10600</v>
      </c>
      <c r="K163" s="18">
        <f>K167+K164</f>
        <v>2850</v>
      </c>
      <c r="L163" s="82"/>
      <c r="M163" s="218">
        <f t="shared" si="14"/>
        <v>26.886792452830189</v>
      </c>
      <c r="N163" s="10"/>
    </row>
    <row r="164" spans="1:14" ht="26">
      <c r="A164" s="19" t="s">
        <v>132</v>
      </c>
      <c r="B164" s="12" t="s">
        <v>12</v>
      </c>
      <c r="C164" s="12" t="s">
        <v>15</v>
      </c>
      <c r="D164" s="12" t="s">
        <v>138</v>
      </c>
      <c r="E164" s="12" t="s">
        <v>144</v>
      </c>
      <c r="F164" s="12">
        <v>852</v>
      </c>
      <c r="G164" s="12"/>
      <c r="H164" s="17"/>
      <c r="I164" s="17"/>
      <c r="J164" s="202">
        <f>J165</f>
        <v>10000</v>
      </c>
      <c r="K164" s="18">
        <f t="shared" ref="J164:K165" si="15">K165</f>
        <v>2850</v>
      </c>
      <c r="L164" s="82"/>
      <c r="M164" s="218">
        <f t="shared" si="14"/>
        <v>28.499999999999996</v>
      </c>
      <c r="N164" s="10"/>
    </row>
    <row r="165" spans="1:14">
      <c r="A165" s="78" t="s">
        <v>49</v>
      </c>
      <c r="B165" s="51" t="s">
        <v>12</v>
      </c>
      <c r="C165" s="51" t="s">
        <v>15</v>
      </c>
      <c r="D165" s="51" t="s">
        <v>138</v>
      </c>
      <c r="E165" s="51" t="s">
        <v>144</v>
      </c>
      <c r="F165" s="51">
        <v>852</v>
      </c>
      <c r="G165" s="51">
        <v>291</v>
      </c>
      <c r="H165" s="53"/>
      <c r="I165" s="53"/>
      <c r="J165" s="52">
        <f t="shared" si="15"/>
        <v>10000</v>
      </c>
      <c r="K165" s="52">
        <f t="shared" si="15"/>
        <v>2850</v>
      </c>
      <c r="L165" s="82"/>
      <c r="M165" s="218">
        <f t="shared" si="14"/>
        <v>28.499999999999996</v>
      </c>
      <c r="N165" s="10"/>
    </row>
    <row r="166" spans="1:14" ht="39">
      <c r="A166" s="78" t="s">
        <v>130</v>
      </c>
      <c r="B166" s="51" t="s">
        <v>12</v>
      </c>
      <c r="C166" s="51" t="s">
        <v>15</v>
      </c>
      <c r="D166" s="51" t="s">
        <v>138</v>
      </c>
      <c r="E166" s="51" t="s">
        <v>144</v>
      </c>
      <c r="F166" s="51">
        <v>852</v>
      </c>
      <c r="G166" s="51">
        <v>291</v>
      </c>
      <c r="H166" s="53">
        <v>1143</v>
      </c>
      <c r="I166" s="53"/>
      <c r="J166" s="52">
        <v>10000</v>
      </c>
      <c r="K166" s="52">
        <v>2850</v>
      </c>
      <c r="L166" s="82"/>
      <c r="M166" s="218">
        <f t="shared" si="14"/>
        <v>28.499999999999996</v>
      </c>
      <c r="N166" s="10"/>
    </row>
    <row r="167" spans="1:14">
      <c r="A167" s="26" t="s">
        <v>134</v>
      </c>
      <c r="B167" s="12" t="s">
        <v>12</v>
      </c>
      <c r="C167" s="12" t="s">
        <v>15</v>
      </c>
      <c r="D167" s="12" t="s">
        <v>138</v>
      </c>
      <c r="E167" s="12" t="s">
        <v>144</v>
      </c>
      <c r="F167" s="12">
        <v>853</v>
      </c>
      <c r="G167" s="12" t="s">
        <v>0</v>
      </c>
      <c r="H167" s="17"/>
      <c r="I167" s="17" t="s">
        <v>0</v>
      </c>
      <c r="J167" s="18">
        <f>J168</f>
        <v>600</v>
      </c>
      <c r="K167" s="81"/>
      <c r="L167" s="82"/>
      <c r="M167" s="218">
        <f t="shared" si="14"/>
        <v>0</v>
      </c>
      <c r="N167" s="10"/>
    </row>
    <row r="168" spans="1:14">
      <c r="A168" s="13" t="s">
        <v>49</v>
      </c>
      <c r="B168" s="24" t="s">
        <v>12</v>
      </c>
      <c r="C168" s="24" t="s">
        <v>15</v>
      </c>
      <c r="D168" s="24" t="s">
        <v>138</v>
      </c>
      <c r="E168" s="24" t="s">
        <v>144</v>
      </c>
      <c r="F168" s="24">
        <v>853</v>
      </c>
      <c r="G168" s="13" t="s">
        <v>74</v>
      </c>
      <c r="H168" s="14"/>
      <c r="I168" s="17" t="s">
        <v>0</v>
      </c>
      <c r="J168" s="18">
        <f>J169</f>
        <v>600</v>
      </c>
      <c r="K168" s="81"/>
      <c r="L168" s="82"/>
      <c r="M168" s="218">
        <f t="shared" si="14"/>
        <v>0</v>
      </c>
      <c r="N168" s="10"/>
    </row>
    <row r="169" spans="1:14" ht="39">
      <c r="A169" s="181" t="s">
        <v>155</v>
      </c>
      <c r="B169" s="24" t="s">
        <v>12</v>
      </c>
      <c r="C169" s="24" t="s">
        <v>15</v>
      </c>
      <c r="D169" s="24" t="s">
        <v>138</v>
      </c>
      <c r="E169" s="24" t="s">
        <v>144</v>
      </c>
      <c r="F169" s="24">
        <v>853</v>
      </c>
      <c r="G169" s="13">
        <v>292</v>
      </c>
      <c r="H169" s="14"/>
      <c r="I169" s="14">
        <v>1144</v>
      </c>
      <c r="J169" s="25">
        <v>600</v>
      </c>
      <c r="K169" s="81"/>
      <c r="L169" s="82"/>
      <c r="M169" s="218">
        <f t="shared" si="14"/>
        <v>0</v>
      </c>
      <c r="N169" s="10"/>
    </row>
    <row r="170" spans="1:14" s="210" customFormat="1" ht="40.5">
      <c r="A170" s="208" t="s">
        <v>525</v>
      </c>
      <c r="B170" s="209" t="s">
        <v>12</v>
      </c>
      <c r="C170" s="46" t="s">
        <v>15</v>
      </c>
      <c r="D170" s="46" t="s">
        <v>138</v>
      </c>
      <c r="E170" s="46" t="s">
        <v>524</v>
      </c>
      <c r="F170" s="46"/>
      <c r="G170" s="47"/>
      <c r="H170" s="48"/>
      <c r="I170" s="48"/>
      <c r="J170" s="49">
        <f t="shared" ref="J170:K173" si="16">J171</f>
        <v>211389.1</v>
      </c>
      <c r="K170" s="49">
        <f t="shared" si="16"/>
        <v>211389.1</v>
      </c>
      <c r="L170" s="93"/>
      <c r="M170" s="218">
        <f t="shared" si="14"/>
        <v>100</v>
      </c>
      <c r="N170" s="10"/>
    </row>
    <row r="171" spans="1:14">
      <c r="A171" s="19" t="s">
        <v>124</v>
      </c>
      <c r="B171" s="203" t="s">
        <v>12</v>
      </c>
      <c r="C171" s="27" t="s">
        <v>15</v>
      </c>
      <c r="D171" s="27" t="s">
        <v>138</v>
      </c>
      <c r="E171" s="27" t="s">
        <v>524</v>
      </c>
      <c r="F171" s="27">
        <v>800</v>
      </c>
      <c r="G171" s="13"/>
      <c r="H171" s="14"/>
      <c r="I171" s="14"/>
      <c r="J171" s="25">
        <f t="shared" si="16"/>
        <v>211389.1</v>
      </c>
      <c r="K171" s="25">
        <f t="shared" si="16"/>
        <v>211389.1</v>
      </c>
      <c r="L171" s="82"/>
      <c r="M171" s="218">
        <f t="shared" si="14"/>
        <v>100</v>
      </c>
      <c r="N171" s="10"/>
    </row>
    <row r="172" spans="1:14" s="76" customFormat="1">
      <c r="A172" s="204" t="s">
        <v>369</v>
      </c>
      <c r="B172" s="203" t="s">
        <v>12</v>
      </c>
      <c r="C172" s="27" t="s">
        <v>15</v>
      </c>
      <c r="D172" s="27" t="s">
        <v>138</v>
      </c>
      <c r="E172" s="27" t="s">
        <v>524</v>
      </c>
      <c r="F172" s="27">
        <v>830</v>
      </c>
      <c r="G172" s="26"/>
      <c r="H172" s="29"/>
      <c r="I172" s="29"/>
      <c r="J172" s="30">
        <f t="shared" si="16"/>
        <v>211389.1</v>
      </c>
      <c r="K172" s="30">
        <f t="shared" si="16"/>
        <v>211389.1</v>
      </c>
      <c r="L172" s="93"/>
      <c r="M172" s="218">
        <f t="shared" si="14"/>
        <v>100</v>
      </c>
      <c r="N172" s="10"/>
    </row>
    <row r="173" spans="1:14" s="76" customFormat="1" ht="26">
      <c r="A173" s="204" t="s">
        <v>526</v>
      </c>
      <c r="B173" s="203" t="s">
        <v>12</v>
      </c>
      <c r="C173" s="27" t="s">
        <v>15</v>
      </c>
      <c r="D173" s="27" t="s">
        <v>138</v>
      </c>
      <c r="E173" s="27" t="s">
        <v>524</v>
      </c>
      <c r="F173" s="27">
        <v>831</v>
      </c>
      <c r="G173" s="26"/>
      <c r="H173" s="29"/>
      <c r="I173" s="29"/>
      <c r="J173" s="30">
        <f t="shared" si="16"/>
        <v>211389.1</v>
      </c>
      <c r="K173" s="30">
        <f t="shared" si="16"/>
        <v>211389.1</v>
      </c>
      <c r="L173" s="93"/>
      <c r="M173" s="218">
        <f t="shared" si="14"/>
        <v>100</v>
      </c>
      <c r="N173" s="10"/>
    </row>
    <row r="174" spans="1:14">
      <c r="A174" s="73" t="s">
        <v>49</v>
      </c>
      <c r="B174" s="206" t="s">
        <v>12</v>
      </c>
      <c r="C174" s="24" t="s">
        <v>15</v>
      </c>
      <c r="D174" s="24" t="s">
        <v>138</v>
      </c>
      <c r="E174" s="24" t="s">
        <v>524</v>
      </c>
      <c r="F174" s="24">
        <v>831</v>
      </c>
      <c r="G174" s="13">
        <v>290</v>
      </c>
      <c r="H174" s="14"/>
      <c r="I174" s="14"/>
      <c r="J174" s="25">
        <f>J175+J176</f>
        <v>211389.1</v>
      </c>
      <c r="K174" s="25">
        <f>K175+K176</f>
        <v>211389.1</v>
      </c>
      <c r="L174" s="82"/>
      <c r="M174" s="218">
        <f t="shared" si="14"/>
        <v>100</v>
      </c>
      <c r="N174" s="10"/>
    </row>
    <row r="175" spans="1:14" s="77" customFormat="1">
      <c r="A175" s="207" t="s">
        <v>523</v>
      </c>
      <c r="B175" s="206" t="s">
        <v>12</v>
      </c>
      <c r="C175" s="24" t="s">
        <v>15</v>
      </c>
      <c r="D175" s="24" t="s">
        <v>138</v>
      </c>
      <c r="E175" s="24" t="s">
        <v>524</v>
      </c>
      <c r="F175" s="24">
        <v>831</v>
      </c>
      <c r="G175" s="13">
        <v>295</v>
      </c>
      <c r="H175" s="14"/>
      <c r="I175" s="14">
        <v>1144</v>
      </c>
      <c r="J175" s="205">
        <v>190450.6</v>
      </c>
      <c r="K175" s="81">
        <v>190450.6</v>
      </c>
      <c r="L175" s="82"/>
      <c r="M175" s="218">
        <f t="shared" si="14"/>
        <v>100</v>
      </c>
      <c r="N175" s="10"/>
    </row>
    <row r="176" spans="1:14" s="77" customFormat="1">
      <c r="A176" s="73" t="s">
        <v>522</v>
      </c>
      <c r="B176" s="206" t="s">
        <v>12</v>
      </c>
      <c r="C176" s="24" t="s">
        <v>15</v>
      </c>
      <c r="D176" s="24" t="s">
        <v>138</v>
      </c>
      <c r="E176" s="24" t="s">
        <v>524</v>
      </c>
      <c r="F176" s="24">
        <v>831</v>
      </c>
      <c r="G176" s="13">
        <v>296</v>
      </c>
      <c r="H176" s="14"/>
      <c r="I176" s="14">
        <v>1143</v>
      </c>
      <c r="J176" s="205">
        <v>20938.5</v>
      </c>
      <c r="K176" s="81">
        <v>20938.5</v>
      </c>
      <c r="L176" s="82"/>
      <c r="M176" s="218">
        <f t="shared" si="14"/>
        <v>100</v>
      </c>
      <c r="N176" s="10"/>
    </row>
    <row r="177" spans="1:14" ht="27">
      <c r="A177" s="45" t="s">
        <v>156</v>
      </c>
      <c r="B177" s="46" t="s">
        <v>12</v>
      </c>
      <c r="C177" s="46" t="s">
        <v>15</v>
      </c>
      <c r="D177" s="46" t="s">
        <v>138</v>
      </c>
      <c r="E177" s="46" t="s">
        <v>281</v>
      </c>
      <c r="F177" s="46"/>
      <c r="G177" s="47"/>
      <c r="H177" s="48"/>
      <c r="I177" s="48"/>
      <c r="J177" s="49">
        <f>J178+J183</f>
        <v>258990</v>
      </c>
      <c r="K177" s="49">
        <f>K178+K183</f>
        <v>258989</v>
      </c>
      <c r="L177" s="82"/>
      <c r="M177" s="218">
        <f t="shared" si="14"/>
        <v>99.99961388470598</v>
      </c>
      <c r="N177" s="10"/>
    </row>
    <row r="178" spans="1:14" ht="26">
      <c r="A178" s="19" t="s">
        <v>54</v>
      </c>
      <c r="B178" s="27" t="s">
        <v>12</v>
      </c>
      <c r="C178" s="27" t="s">
        <v>15</v>
      </c>
      <c r="D178" s="27" t="s">
        <v>138</v>
      </c>
      <c r="E178" s="27" t="s">
        <v>281</v>
      </c>
      <c r="F178" s="27">
        <v>200</v>
      </c>
      <c r="G178" s="47"/>
      <c r="H178" s="48"/>
      <c r="I178" s="48"/>
      <c r="J178" s="30">
        <f t="shared" ref="J178:K181" si="17">J179</f>
        <v>183990</v>
      </c>
      <c r="K178" s="30">
        <f t="shared" si="17"/>
        <v>183989</v>
      </c>
      <c r="L178" s="82"/>
      <c r="M178" s="218">
        <f t="shared" si="14"/>
        <v>99.999456492200665</v>
      </c>
      <c r="N178" s="10"/>
    </row>
    <row r="179" spans="1:14" ht="39">
      <c r="A179" s="19" t="s">
        <v>56</v>
      </c>
      <c r="B179" s="27" t="s">
        <v>12</v>
      </c>
      <c r="C179" s="27" t="s">
        <v>15</v>
      </c>
      <c r="D179" s="27" t="s">
        <v>138</v>
      </c>
      <c r="E179" s="27" t="s">
        <v>281</v>
      </c>
      <c r="F179" s="27">
        <v>240</v>
      </c>
      <c r="G179" s="47"/>
      <c r="H179" s="48"/>
      <c r="I179" s="48"/>
      <c r="J179" s="30">
        <f t="shared" si="17"/>
        <v>183990</v>
      </c>
      <c r="K179" s="30">
        <f t="shared" si="17"/>
        <v>183989</v>
      </c>
      <c r="L179" s="82"/>
      <c r="M179" s="218">
        <f t="shared" si="14"/>
        <v>99.999456492200665</v>
      </c>
      <c r="N179" s="10"/>
    </row>
    <row r="180" spans="1:14" ht="39">
      <c r="A180" s="11" t="s">
        <v>66</v>
      </c>
      <c r="B180" s="27" t="s">
        <v>12</v>
      </c>
      <c r="C180" s="27" t="s">
        <v>15</v>
      </c>
      <c r="D180" s="27" t="s">
        <v>138</v>
      </c>
      <c r="E180" s="27" t="s">
        <v>281</v>
      </c>
      <c r="F180" s="27">
        <v>244</v>
      </c>
      <c r="G180" s="47"/>
      <c r="H180" s="48"/>
      <c r="I180" s="48"/>
      <c r="J180" s="30">
        <f t="shared" si="17"/>
        <v>183990</v>
      </c>
      <c r="K180" s="30">
        <f t="shared" si="17"/>
        <v>183989</v>
      </c>
      <c r="L180" s="82"/>
      <c r="M180" s="218">
        <f t="shared" ref="M180:M238" si="18">K180/J180*100</f>
        <v>99.999456492200665</v>
      </c>
      <c r="N180" s="10"/>
    </row>
    <row r="181" spans="1:14">
      <c r="A181" s="50" t="s">
        <v>49</v>
      </c>
      <c r="B181" s="24" t="s">
        <v>12</v>
      </c>
      <c r="C181" s="24" t="s">
        <v>15</v>
      </c>
      <c r="D181" s="24" t="s">
        <v>138</v>
      </c>
      <c r="E181" s="24" t="s">
        <v>281</v>
      </c>
      <c r="F181" s="24">
        <v>244</v>
      </c>
      <c r="G181" s="13">
        <v>290</v>
      </c>
      <c r="H181" s="14"/>
      <c r="I181" s="14"/>
      <c r="J181" s="25">
        <f t="shared" si="17"/>
        <v>183990</v>
      </c>
      <c r="K181" s="25">
        <f t="shared" si="17"/>
        <v>183989</v>
      </c>
      <c r="L181" s="82"/>
      <c r="M181" s="218">
        <f t="shared" si="18"/>
        <v>99.999456492200665</v>
      </c>
      <c r="N181" s="10"/>
    </row>
    <row r="182" spans="1:14">
      <c r="A182" s="13" t="s">
        <v>157</v>
      </c>
      <c r="B182" s="24" t="s">
        <v>12</v>
      </c>
      <c r="C182" s="24" t="s">
        <v>15</v>
      </c>
      <c r="D182" s="24" t="s">
        <v>138</v>
      </c>
      <c r="E182" s="24" t="s">
        <v>281</v>
      </c>
      <c r="F182" s="24">
        <v>244</v>
      </c>
      <c r="G182" s="13">
        <v>296</v>
      </c>
      <c r="H182" s="14"/>
      <c r="I182" s="14">
        <v>1149</v>
      </c>
      <c r="J182" s="25">
        <v>183990</v>
      </c>
      <c r="K182" s="25">
        <v>183989</v>
      </c>
      <c r="L182" s="82"/>
      <c r="M182" s="218">
        <f t="shared" si="18"/>
        <v>99.999456492200665</v>
      </c>
      <c r="N182" s="10"/>
    </row>
    <row r="183" spans="1:14">
      <c r="A183" s="26" t="s">
        <v>369</v>
      </c>
      <c r="B183" s="27" t="s">
        <v>12</v>
      </c>
      <c r="C183" s="27" t="s">
        <v>15</v>
      </c>
      <c r="D183" s="27" t="s">
        <v>138</v>
      </c>
      <c r="E183" s="27" t="s">
        <v>281</v>
      </c>
      <c r="F183" s="27">
        <v>800</v>
      </c>
      <c r="G183" s="26"/>
      <c r="H183" s="29"/>
      <c r="I183" s="29"/>
      <c r="J183" s="30">
        <f t="shared" ref="J183:K185" si="19">J184</f>
        <v>75000</v>
      </c>
      <c r="K183" s="30">
        <f t="shared" si="19"/>
        <v>75000</v>
      </c>
      <c r="L183" s="82"/>
      <c r="M183" s="218">
        <f t="shared" si="18"/>
        <v>100</v>
      </c>
      <c r="N183" s="10"/>
    </row>
    <row r="184" spans="1:14" ht="39">
      <c r="A184" s="26" t="s">
        <v>370</v>
      </c>
      <c r="B184" s="27" t="s">
        <v>12</v>
      </c>
      <c r="C184" s="27" t="s">
        <v>15</v>
      </c>
      <c r="D184" s="27" t="s">
        <v>138</v>
      </c>
      <c r="E184" s="27" t="s">
        <v>281</v>
      </c>
      <c r="F184" s="27">
        <v>831</v>
      </c>
      <c r="G184" s="26"/>
      <c r="H184" s="29"/>
      <c r="I184" s="29"/>
      <c r="J184" s="30">
        <f t="shared" si="19"/>
        <v>75000</v>
      </c>
      <c r="K184" s="30">
        <f t="shared" si="19"/>
        <v>75000</v>
      </c>
      <c r="L184" s="82"/>
      <c r="M184" s="218">
        <f t="shared" si="18"/>
        <v>100</v>
      </c>
      <c r="N184" s="10"/>
    </row>
    <row r="185" spans="1:14">
      <c r="A185" s="13" t="s">
        <v>49</v>
      </c>
      <c r="B185" s="24" t="s">
        <v>12</v>
      </c>
      <c r="C185" s="24" t="s">
        <v>15</v>
      </c>
      <c r="D185" s="24" t="s">
        <v>138</v>
      </c>
      <c r="E185" s="24" t="s">
        <v>281</v>
      </c>
      <c r="F185" s="24">
        <v>831</v>
      </c>
      <c r="G185" s="13">
        <v>295</v>
      </c>
      <c r="H185" s="14"/>
      <c r="I185" s="14"/>
      <c r="J185" s="25">
        <f t="shared" si="19"/>
        <v>75000</v>
      </c>
      <c r="K185" s="25">
        <f t="shared" si="19"/>
        <v>75000</v>
      </c>
      <c r="L185" s="82"/>
      <c r="M185" s="218">
        <f t="shared" si="18"/>
        <v>100</v>
      </c>
      <c r="N185" s="10"/>
    </row>
    <row r="186" spans="1:14" ht="39">
      <c r="A186" s="13" t="s">
        <v>371</v>
      </c>
      <c r="B186" s="24" t="s">
        <v>12</v>
      </c>
      <c r="C186" s="24" t="s">
        <v>15</v>
      </c>
      <c r="D186" s="24" t="s">
        <v>138</v>
      </c>
      <c r="E186" s="24" t="s">
        <v>281</v>
      </c>
      <c r="F186" s="24">
        <v>831</v>
      </c>
      <c r="G186" s="13">
        <v>295</v>
      </c>
      <c r="H186" s="14"/>
      <c r="I186" s="14">
        <v>1145</v>
      </c>
      <c r="J186" s="25">
        <v>75000</v>
      </c>
      <c r="K186" s="81">
        <v>75000</v>
      </c>
      <c r="L186" s="82"/>
      <c r="M186" s="218">
        <f t="shared" si="18"/>
        <v>100</v>
      </c>
      <c r="N186" s="10"/>
    </row>
    <row r="187" spans="1:14" hidden="1">
      <c r="A187" s="19" t="s">
        <v>158</v>
      </c>
      <c r="B187" s="12" t="s">
        <v>12</v>
      </c>
      <c r="C187" s="12" t="s">
        <v>15</v>
      </c>
      <c r="D187" s="12" t="s">
        <v>138</v>
      </c>
      <c r="E187" s="12" t="s">
        <v>159</v>
      </c>
      <c r="F187" s="12" t="s">
        <v>0</v>
      </c>
      <c r="G187" s="12" t="s">
        <v>0</v>
      </c>
      <c r="H187" s="17"/>
      <c r="I187" s="17" t="s">
        <v>0</v>
      </c>
      <c r="J187" s="18">
        <f t="shared" ref="J187:J192" si="20">J188</f>
        <v>0</v>
      </c>
      <c r="K187" s="81"/>
      <c r="L187" s="82"/>
      <c r="M187" s="218" t="e">
        <f t="shared" si="18"/>
        <v>#DIV/0!</v>
      </c>
      <c r="N187" s="10"/>
    </row>
    <row r="188" spans="1:14" hidden="1">
      <c r="A188" s="20" t="s">
        <v>160</v>
      </c>
      <c r="B188" s="21" t="s">
        <v>12</v>
      </c>
      <c r="C188" s="21" t="s">
        <v>15</v>
      </c>
      <c r="D188" s="21" t="s">
        <v>138</v>
      </c>
      <c r="E188" s="21" t="s">
        <v>159</v>
      </c>
      <c r="F188" s="21" t="s">
        <v>0</v>
      </c>
      <c r="G188" s="21" t="s">
        <v>0</v>
      </c>
      <c r="H188" s="22"/>
      <c r="I188" s="22" t="s">
        <v>0</v>
      </c>
      <c r="J188" s="23">
        <f t="shared" si="20"/>
        <v>0</v>
      </c>
      <c r="K188" s="81"/>
      <c r="L188" s="82"/>
      <c r="M188" s="218" t="e">
        <f t="shared" si="18"/>
        <v>#DIV/0!</v>
      </c>
      <c r="N188" s="10"/>
    </row>
    <row r="189" spans="1:14" ht="26" hidden="1">
      <c r="A189" s="19" t="s">
        <v>54</v>
      </c>
      <c r="B189" s="12" t="s">
        <v>12</v>
      </c>
      <c r="C189" s="12" t="s">
        <v>15</v>
      </c>
      <c r="D189" s="12" t="s">
        <v>138</v>
      </c>
      <c r="E189" s="12" t="s">
        <v>159</v>
      </c>
      <c r="F189" s="12" t="s">
        <v>55</v>
      </c>
      <c r="G189" s="12" t="s">
        <v>0</v>
      </c>
      <c r="H189" s="17"/>
      <c r="I189" s="17" t="s">
        <v>0</v>
      </c>
      <c r="J189" s="18">
        <f t="shared" si="20"/>
        <v>0</v>
      </c>
      <c r="K189" s="81"/>
      <c r="L189" s="82"/>
      <c r="M189" s="218" t="e">
        <f t="shared" si="18"/>
        <v>#DIV/0!</v>
      </c>
      <c r="N189" s="10"/>
    </row>
    <row r="190" spans="1:14" ht="39" hidden="1">
      <c r="A190" s="19" t="s">
        <v>56</v>
      </c>
      <c r="B190" s="12" t="s">
        <v>12</v>
      </c>
      <c r="C190" s="12" t="s">
        <v>15</v>
      </c>
      <c r="D190" s="12" t="s">
        <v>138</v>
      </c>
      <c r="E190" s="12" t="s">
        <v>159</v>
      </c>
      <c r="F190" s="12" t="s">
        <v>57</v>
      </c>
      <c r="G190" s="12" t="s">
        <v>0</v>
      </c>
      <c r="H190" s="17"/>
      <c r="I190" s="17" t="s">
        <v>0</v>
      </c>
      <c r="J190" s="18">
        <f t="shared" si="20"/>
        <v>0</v>
      </c>
      <c r="K190" s="81"/>
      <c r="L190" s="82"/>
      <c r="M190" s="218" t="e">
        <f t="shared" si="18"/>
        <v>#DIV/0!</v>
      </c>
      <c r="N190" s="10"/>
    </row>
    <row r="191" spans="1:14" ht="39" hidden="1">
      <c r="A191" s="11" t="s">
        <v>66</v>
      </c>
      <c r="B191" s="12" t="s">
        <v>12</v>
      </c>
      <c r="C191" s="12" t="s">
        <v>15</v>
      </c>
      <c r="D191" s="12" t="s">
        <v>138</v>
      </c>
      <c r="E191" s="12" t="s">
        <v>159</v>
      </c>
      <c r="F191" s="12" t="s">
        <v>67</v>
      </c>
      <c r="G191" s="12" t="s">
        <v>0</v>
      </c>
      <c r="H191" s="17"/>
      <c r="I191" s="17" t="s">
        <v>0</v>
      </c>
      <c r="J191" s="18">
        <f t="shared" si="20"/>
        <v>0</v>
      </c>
      <c r="K191" s="81"/>
      <c r="L191" s="82"/>
      <c r="M191" s="218" t="e">
        <f t="shared" si="18"/>
        <v>#DIV/0!</v>
      </c>
      <c r="N191" s="10"/>
    </row>
    <row r="192" spans="1:14" hidden="1">
      <c r="A192" s="13" t="s">
        <v>49</v>
      </c>
      <c r="B192" s="24" t="s">
        <v>12</v>
      </c>
      <c r="C192" s="24" t="s">
        <v>15</v>
      </c>
      <c r="D192" s="24" t="s">
        <v>138</v>
      </c>
      <c r="E192" s="24" t="s">
        <v>159</v>
      </c>
      <c r="F192" s="24" t="s">
        <v>67</v>
      </c>
      <c r="G192" s="13" t="s">
        <v>74</v>
      </c>
      <c r="H192" s="14"/>
      <c r="I192" s="14" t="s">
        <v>0</v>
      </c>
      <c r="J192" s="25">
        <f t="shared" si="20"/>
        <v>0</v>
      </c>
      <c r="K192" s="81"/>
      <c r="L192" s="82"/>
      <c r="M192" s="218" t="e">
        <f t="shared" si="18"/>
        <v>#DIV/0!</v>
      </c>
      <c r="N192" s="10"/>
    </row>
    <row r="193" spans="1:14" hidden="1">
      <c r="A193" s="13" t="s">
        <v>50</v>
      </c>
      <c r="B193" s="24" t="s">
        <v>12</v>
      </c>
      <c r="C193" s="24" t="s">
        <v>15</v>
      </c>
      <c r="D193" s="24" t="s">
        <v>138</v>
      </c>
      <c r="E193" s="24" t="s">
        <v>159</v>
      </c>
      <c r="F193" s="24" t="s">
        <v>67</v>
      </c>
      <c r="G193" s="13">
        <v>296</v>
      </c>
      <c r="H193" s="14"/>
      <c r="I193" s="14" t="s">
        <v>142</v>
      </c>
      <c r="J193" s="25"/>
      <c r="K193" s="81"/>
      <c r="L193" s="82"/>
      <c r="M193" s="218" t="e">
        <f t="shared" si="18"/>
        <v>#DIV/0!</v>
      </c>
      <c r="N193" s="10"/>
    </row>
    <row r="194" spans="1:14">
      <c r="A194" s="15" t="s">
        <v>161</v>
      </c>
      <c r="B194" s="16" t="s">
        <v>12</v>
      </c>
      <c r="C194" s="12" t="s">
        <v>17</v>
      </c>
      <c r="D194" s="12" t="s">
        <v>0</v>
      </c>
      <c r="E194" s="12" t="s">
        <v>0</v>
      </c>
      <c r="F194" s="12" t="s">
        <v>0</v>
      </c>
      <c r="G194" s="12" t="s">
        <v>0</v>
      </c>
      <c r="H194" s="17"/>
      <c r="I194" s="17" t="s">
        <v>0</v>
      </c>
      <c r="J194" s="18">
        <f t="shared" ref="J194:K199" si="21">J195</f>
        <v>3569672.58</v>
      </c>
      <c r="K194" s="18">
        <f t="shared" si="21"/>
        <v>3454295.19</v>
      </c>
      <c r="L194" s="82"/>
      <c r="M194" s="218">
        <f t="shared" si="18"/>
        <v>96.767843901246536</v>
      </c>
      <c r="N194" s="10"/>
    </row>
    <row r="195" spans="1:14" ht="26">
      <c r="A195" s="15" t="s">
        <v>162</v>
      </c>
      <c r="B195" s="16" t="s">
        <v>12</v>
      </c>
      <c r="C195" s="12" t="s">
        <v>17</v>
      </c>
      <c r="D195" s="12" t="s">
        <v>36</v>
      </c>
      <c r="E195" s="12" t="s">
        <v>0</v>
      </c>
      <c r="F195" s="12" t="s">
        <v>0</v>
      </c>
      <c r="G195" s="12" t="s">
        <v>0</v>
      </c>
      <c r="H195" s="17"/>
      <c r="I195" s="17" t="s">
        <v>0</v>
      </c>
      <c r="J195" s="18">
        <f t="shared" si="21"/>
        <v>3569672.58</v>
      </c>
      <c r="K195" s="18">
        <f t="shared" si="21"/>
        <v>3454295.19</v>
      </c>
      <c r="L195" s="82"/>
      <c r="M195" s="218">
        <f t="shared" si="18"/>
        <v>96.767843901246536</v>
      </c>
      <c r="N195" s="10"/>
    </row>
    <row r="196" spans="1:14">
      <c r="A196" s="19" t="s">
        <v>18</v>
      </c>
      <c r="B196" s="12" t="s">
        <v>12</v>
      </c>
      <c r="C196" s="12" t="s">
        <v>17</v>
      </c>
      <c r="D196" s="12" t="s">
        <v>36</v>
      </c>
      <c r="E196" s="12" t="s">
        <v>19</v>
      </c>
      <c r="F196" s="12" t="s">
        <v>0</v>
      </c>
      <c r="G196" s="12" t="s">
        <v>0</v>
      </c>
      <c r="H196" s="17"/>
      <c r="I196" s="17" t="s">
        <v>0</v>
      </c>
      <c r="J196" s="18">
        <f t="shared" si="21"/>
        <v>3569672.58</v>
      </c>
      <c r="K196" s="18">
        <f t="shared" si="21"/>
        <v>3454295.19</v>
      </c>
      <c r="L196" s="82"/>
      <c r="M196" s="218">
        <f t="shared" si="18"/>
        <v>96.767843901246536</v>
      </c>
      <c r="N196" s="10"/>
    </row>
    <row r="197" spans="1:14">
      <c r="A197" s="19" t="s">
        <v>139</v>
      </c>
      <c r="B197" s="12" t="s">
        <v>12</v>
      </c>
      <c r="C197" s="12" t="s">
        <v>17</v>
      </c>
      <c r="D197" s="12" t="s">
        <v>36</v>
      </c>
      <c r="E197" s="12" t="s">
        <v>140</v>
      </c>
      <c r="F197" s="12" t="s">
        <v>0</v>
      </c>
      <c r="G197" s="12" t="s">
        <v>0</v>
      </c>
      <c r="H197" s="17"/>
      <c r="I197" s="17" t="s">
        <v>0</v>
      </c>
      <c r="J197" s="18">
        <f>J198+J210</f>
        <v>3569672.58</v>
      </c>
      <c r="K197" s="18">
        <f>K198+K210</f>
        <v>3454295.19</v>
      </c>
      <c r="L197" s="82"/>
      <c r="M197" s="218">
        <f t="shared" si="18"/>
        <v>96.767843901246536</v>
      </c>
      <c r="N197" s="10"/>
    </row>
    <row r="198" spans="1:14" ht="54">
      <c r="A198" s="20" t="s">
        <v>163</v>
      </c>
      <c r="B198" s="21" t="s">
        <v>12</v>
      </c>
      <c r="C198" s="21" t="s">
        <v>17</v>
      </c>
      <c r="D198" s="21" t="s">
        <v>36</v>
      </c>
      <c r="E198" s="21" t="s">
        <v>164</v>
      </c>
      <c r="F198" s="21" t="s">
        <v>0</v>
      </c>
      <c r="G198" s="21" t="s">
        <v>0</v>
      </c>
      <c r="H198" s="22"/>
      <c r="I198" s="22" t="s">
        <v>0</v>
      </c>
      <c r="J198" s="23">
        <f>J199</f>
        <v>2918673</v>
      </c>
      <c r="K198" s="23">
        <f>K199</f>
        <v>2918673</v>
      </c>
      <c r="L198" s="82"/>
      <c r="M198" s="218">
        <f t="shared" si="18"/>
        <v>100</v>
      </c>
      <c r="N198" s="10"/>
    </row>
    <row r="199" spans="1:14" ht="78">
      <c r="A199" s="19" t="s">
        <v>24</v>
      </c>
      <c r="B199" s="12" t="s">
        <v>12</v>
      </c>
      <c r="C199" s="12" t="s">
        <v>17</v>
      </c>
      <c r="D199" s="12" t="s">
        <v>36</v>
      </c>
      <c r="E199" s="12" t="s">
        <v>164</v>
      </c>
      <c r="F199" s="12" t="s">
        <v>25</v>
      </c>
      <c r="G199" s="12" t="s">
        <v>0</v>
      </c>
      <c r="H199" s="17"/>
      <c r="I199" s="17" t="s">
        <v>0</v>
      </c>
      <c r="J199" s="18">
        <f t="shared" si="21"/>
        <v>2918673</v>
      </c>
      <c r="K199" s="18">
        <f t="shared" si="21"/>
        <v>2918673</v>
      </c>
      <c r="L199" s="82"/>
      <c r="M199" s="218">
        <f t="shared" si="18"/>
        <v>100</v>
      </c>
      <c r="N199" s="10"/>
    </row>
    <row r="200" spans="1:14" ht="26">
      <c r="A200" s="19" t="s">
        <v>26</v>
      </c>
      <c r="B200" s="12" t="s">
        <v>12</v>
      </c>
      <c r="C200" s="12" t="s">
        <v>17</v>
      </c>
      <c r="D200" s="12" t="s">
        <v>36</v>
      </c>
      <c r="E200" s="12" t="s">
        <v>164</v>
      </c>
      <c r="F200" s="12" t="s">
        <v>27</v>
      </c>
      <c r="G200" s="12" t="s">
        <v>0</v>
      </c>
      <c r="H200" s="17"/>
      <c r="I200" s="17" t="s">
        <v>0</v>
      </c>
      <c r="J200" s="18">
        <f>J201+J204+J207</f>
        <v>2918673</v>
      </c>
      <c r="K200" s="18">
        <f t="shared" ref="K200" si="22">K201+K204+K207</f>
        <v>2918673</v>
      </c>
      <c r="L200" s="82"/>
      <c r="M200" s="218">
        <f t="shared" si="18"/>
        <v>100</v>
      </c>
      <c r="N200" s="10"/>
    </row>
    <row r="201" spans="1:14" ht="26">
      <c r="A201" s="11" t="s">
        <v>28</v>
      </c>
      <c r="B201" s="12" t="s">
        <v>12</v>
      </c>
      <c r="C201" s="12" t="s">
        <v>17</v>
      </c>
      <c r="D201" s="12" t="s">
        <v>36</v>
      </c>
      <c r="E201" s="12" t="s">
        <v>164</v>
      </c>
      <c r="F201" s="12" t="s">
        <v>30</v>
      </c>
      <c r="G201" s="12" t="s">
        <v>0</v>
      </c>
      <c r="H201" s="17"/>
      <c r="I201" s="17" t="s">
        <v>0</v>
      </c>
      <c r="J201" s="18">
        <f>J202</f>
        <v>1740326.88</v>
      </c>
      <c r="K201" s="18">
        <f t="shared" ref="K201" si="23">K202</f>
        <v>1740326.88</v>
      </c>
      <c r="L201" s="82"/>
      <c r="M201" s="218">
        <f t="shared" si="18"/>
        <v>100</v>
      </c>
      <c r="N201" s="10"/>
    </row>
    <row r="202" spans="1:14">
      <c r="A202" s="13" t="s">
        <v>29</v>
      </c>
      <c r="B202" s="24" t="s">
        <v>12</v>
      </c>
      <c r="C202" s="24" t="s">
        <v>17</v>
      </c>
      <c r="D202" s="24" t="s">
        <v>36</v>
      </c>
      <c r="E202" s="24" t="s">
        <v>164</v>
      </c>
      <c r="F202" s="24" t="s">
        <v>30</v>
      </c>
      <c r="G202" s="13" t="s">
        <v>31</v>
      </c>
      <c r="H202" s="14"/>
      <c r="I202" s="90" t="s">
        <v>0</v>
      </c>
      <c r="J202" s="25">
        <f>J203</f>
        <v>1740326.88</v>
      </c>
      <c r="K202" s="25">
        <f>K203</f>
        <v>1740326.88</v>
      </c>
      <c r="L202" s="82"/>
      <c r="M202" s="218">
        <f t="shared" si="18"/>
        <v>100</v>
      </c>
      <c r="N202" s="10"/>
    </row>
    <row r="203" spans="1:14" ht="65">
      <c r="A203" s="13" t="s">
        <v>165</v>
      </c>
      <c r="B203" s="24" t="s">
        <v>12</v>
      </c>
      <c r="C203" s="24" t="s">
        <v>17</v>
      </c>
      <c r="D203" s="24" t="s">
        <v>36</v>
      </c>
      <c r="E203" s="24" t="s">
        <v>164</v>
      </c>
      <c r="F203" s="24" t="s">
        <v>30</v>
      </c>
      <c r="G203" s="13" t="s">
        <v>31</v>
      </c>
      <c r="H203" s="14" t="s">
        <v>372</v>
      </c>
      <c r="I203" s="92"/>
      <c r="J203" s="25">
        <v>1740326.88</v>
      </c>
      <c r="K203" s="81">
        <v>1740326.88</v>
      </c>
      <c r="L203" s="82"/>
      <c r="M203" s="218">
        <f t="shared" si="18"/>
        <v>100</v>
      </c>
      <c r="N203" s="10"/>
    </row>
    <row r="204" spans="1:14">
      <c r="A204" s="26" t="s">
        <v>41</v>
      </c>
      <c r="B204" s="27" t="s">
        <v>12</v>
      </c>
      <c r="C204" s="27" t="s">
        <v>17</v>
      </c>
      <c r="D204" s="27" t="s">
        <v>36</v>
      </c>
      <c r="E204" s="27" t="s">
        <v>164</v>
      </c>
      <c r="F204" s="27">
        <v>122</v>
      </c>
      <c r="G204" s="26"/>
      <c r="H204" s="29"/>
      <c r="I204" s="29"/>
      <c r="J204" s="30">
        <f>J205+J206</f>
        <v>652767.4</v>
      </c>
      <c r="K204" s="30">
        <f>K205+K206</f>
        <v>652767.4</v>
      </c>
      <c r="L204" s="82"/>
      <c r="M204" s="218">
        <f t="shared" si="18"/>
        <v>100</v>
      </c>
      <c r="N204" s="10"/>
    </row>
    <row r="205" spans="1:14" ht="26">
      <c r="A205" s="13" t="s">
        <v>43</v>
      </c>
      <c r="B205" s="24" t="s">
        <v>12</v>
      </c>
      <c r="C205" s="24" t="s">
        <v>17</v>
      </c>
      <c r="D205" s="24" t="s">
        <v>36</v>
      </c>
      <c r="E205" s="24" t="s">
        <v>164</v>
      </c>
      <c r="F205" s="24">
        <v>122</v>
      </c>
      <c r="G205" s="13">
        <v>212</v>
      </c>
      <c r="H205" s="14" t="s">
        <v>372</v>
      </c>
      <c r="I205" s="14">
        <v>1101</v>
      </c>
      <c r="J205" s="25">
        <v>626698.1</v>
      </c>
      <c r="K205" s="81">
        <v>626698.1</v>
      </c>
      <c r="L205" s="82"/>
      <c r="M205" s="218">
        <f t="shared" si="18"/>
        <v>100</v>
      </c>
      <c r="N205" s="10"/>
    </row>
    <row r="206" spans="1:14">
      <c r="A206" s="13" t="s">
        <v>91</v>
      </c>
      <c r="B206" s="24" t="s">
        <v>12</v>
      </c>
      <c r="C206" s="24" t="s">
        <v>17</v>
      </c>
      <c r="D206" s="24" t="s">
        <v>36</v>
      </c>
      <c r="E206" s="24" t="s">
        <v>164</v>
      </c>
      <c r="F206" s="24">
        <v>122</v>
      </c>
      <c r="G206" s="181">
        <v>212</v>
      </c>
      <c r="H206" s="90" t="s">
        <v>372</v>
      </c>
      <c r="I206" s="90">
        <v>1104</v>
      </c>
      <c r="J206" s="185">
        <v>26069.3</v>
      </c>
      <c r="K206" s="81">
        <v>26069.3</v>
      </c>
      <c r="L206" s="82"/>
      <c r="M206" s="218">
        <f t="shared" si="18"/>
        <v>100</v>
      </c>
      <c r="N206" s="10"/>
    </row>
    <row r="207" spans="1:14" ht="52">
      <c r="A207" s="26" t="s">
        <v>32</v>
      </c>
      <c r="B207" s="27" t="s">
        <v>12</v>
      </c>
      <c r="C207" s="27" t="s">
        <v>17</v>
      </c>
      <c r="D207" s="27" t="s">
        <v>36</v>
      </c>
      <c r="E207" s="27" t="s">
        <v>164</v>
      </c>
      <c r="F207" s="80">
        <v>129</v>
      </c>
      <c r="G207" s="73"/>
      <c r="H207" s="73"/>
      <c r="I207" s="73"/>
      <c r="J207" s="30">
        <f>J208</f>
        <v>525578.72</v>
      </c>
      <c r="K207" s="30">
        <f>K208</f>
        <v>525578.72</v>
      </c>
      <c r="L207" s="82"/>
      <c r="M207" s="218">
        <f t="shared" si="18"/>
        <v>100</v>
      </c>
      <c r="N207" s="10"/>
    </row>
    <row r="208" spans="1:14">
      <c r="A208" s="13" t="s">
        <v>53</v>
      </c>
      <c r="B208" s="24" t="s">
        <v>12</v>
      </c>
      <c r="C208" s="24" t="s">
        <v>17</v>
      </c>
      <c r="D208" s="24" t="s">
        <v>36</v>
      </c>
      <c r="E208" s="24" t="s">
        <v>164</v>
      </c>
      <c r="F208" s="24">
        <v>129</v>
      </c>
      <c r="G208" s="87" t="s">
        <v>34</v>
      </c>
      <c r="H208" s="88" t="s">
        <v>0</v>
      </c>
      <c r="I208" s="178"/>
      <c r="J208" s="89">
        <f>J209</f>
        <v>525578.72</v>
      </c>
      <c r="K208" s="25">
        <f>K209</f>
        <v>525578.72</v>
      </c>
      <c r="L208" s="82"/>
      <c r="M208" s="218">
        <f t="shared" si="18"/>
        <v>100</v>
      </c>
      <c r="N208" s="10"/>
    </row>
    <row r="209" spans="1:14" ht="65">
      <c r="A209" s="13" t="s">
        <v>165</v>
      </c>
      <c r="B209" s="24" t="s">
        <v>12</v>
      </c>
      <c r="C209" s="24" t="s">
        <v>17</v>
      </c>
      <c r="D209" s="24" t="s">
        <v>36</v>
      </c>
      <c r="E209" s="24" t="s">
        <v>164</v>
      </c>
      <c r="F209" s="24">
        <v>129</v>
      </c>
      <c r="G209" s="13" t="s">
        <v>34</v>
      </c>
      <c r="H209" s="14" t="s">
        <v>372</v>
      </c>
      <c r="I209" s="92"/>
      <c r="J209" s="25">
        <v>525578.72</v>
      </c>
      <c r="K209" s="81">
        <v>525578.72</v>
      </c>
      <c r="L209" s="82"/>
      <c r="M209" s="218">
        <f t="shared" si="18"/>
        <v>100</v>
      </c>
      <c r="N209" s="10"/>
    </row>
    <row r="210" spans="1:14" ht="27">
      <c r="A210" s="47" t="s">
        <v>156</v>
      </c>
      <c r="B210" s="21" t="s">
        <v>12</v>
      </c>
      <c r="C210" s="21" t="s">
        <v>17</v>
      </c>
      <c r="D210" s="21" t="s">
        <v>36</v>
      </c>
      <c r="E210" s="46">
        <v>9950091019</v>
      </c>
      <c r="F210" s="46"/>
      <c r="G210" s="47"/>
      <c r="H210" s="14"/>
      <c r="I210" s="14"/>
      <c r="J210" s="49">
        <f>J211</f>
        <v>650999.57999999996</v>
      </c>
      <c r="K210" s="49">
        <f t="shared" ref="K210:K211" si="24">K211</f>
        <v>535622.19000000006</v>
      </c>
      <c r="L210" s="82"/>
      <c r="M210" s="218">
        <f t="shared" si="18"/>
        <v>82.276887183245208</v>
      </c>
      <c r="N210" s="10"/>
    </row>
    <row r="211" spans="1:14" ht="78">
      <c r="A211" s="19" t="s">
        <v>24</v>
      </c>
      <c r="B211" s="12" t="s">
        <v>12</v>
      </c>
      <c r="C211" s="12" t="s">
        <v>17</v>
      </c>
      <c r="D211" s="12" t="s">
        <v>36</v>
      </c>
      <c r="E211" s="27">
        <v>9950091019</v>
      </c>
      <c r="F211" s="12" t="s">
        <v>25</v>
      </c>
      <c r="G211" s="12" t="s">
        <v>0</v>
      </c>
      <c r="H211" s="14"/>
      <c r="I211" s="14"/>
      <c r="J211" s="30">
        <f>J212</f>
        <v>650999.57999999996</v>
      </c>
      <c r="K211" s="30">
        <f t="shared" si="24"/>
        <v>535622.19000000006</v>
      </c>
      <c r="L211" s="82"/>
      <c r="M211" s="218">
        <f t="shared" si="18"/>
        <v>82.276887183245208</v>
      </c>
      <c r="N211" s="10"/>
    </row>
    <row r="212" spans="1:14" ht="26">
      <c r="A212" s="19" t="s">
        <v>26</v>
      </c>
      <c r="B212" s="12" t="s">
        <v>12</v>
      </c>
      <c r="C212" s="12" t="s">
        <v>17</v>
      </c>
      <c r="D212" s="12" t="s">
        <v>36</v>
      </c>
      <c r="E212" s="27">
        <v>9950091019</v>
      </c>
      <c r="F212" s="12" t="s">
        <v>27</v>
      </c>
      <c r="G212" s="12" t="s">
        <v>0</v>
      </c>
      <c r="H212" s="14"/>
      <c r="I212" s="14"/>
      <c r="J212" s="30">
        <f>J213+J215</f>
        <v>650999.57999999996</v>
      </c>
      <c r="K212" s="30">
        <f t="shared" ref="K212" si="25">K213+K215</f>
        <v>535622.19000000006</v>
      </c>
      <c r="L212" s="82"/>
      <c r="M212" s="218">
        <f t="shared" si="18"/>
        <v>82.276887183245208</v>
      </c>
      <c r="N212" s="10"/>
    </row>
    <row r="213" spans="1:14" ht="26">
      <c r="A213" s="11" t="s">
        <v>28</v>
      </c>
      <c r="B213" s="12" t="s">
        <v>12</v>
      </c>
      <c r="C213" s="12" t="s">
        <v>17</v>
      </c>
      <c r="D213" s="12" t="s">
        <v>36</v>
      </c>
      <c r="E213" s="27">
        <v>9950091019</v>
      </c>
      <c r="F213" s="12" t="s">
        <v>30</v>
      </c>
      <c r="G213" s="12" t="s">
        <v>0</v>
      </c>
      <c r="H213" s="14"/>
      <c r="I213" s="14"/>
      <c r="J213" s="30">
        <f>J214</f>
        <v>499999.68</v>
      </c>
      <c r="K213" s="30">
        <f t="shared" ref="K213" si="26">K214</f>
        <v>416023.33</v>
      </c>
      <c r="L213" s="82"/>
      <c r="M213" s="218">
        <f t="shared" si="18"/>
        <v>83.204719251020322</v>
      </c>
      <c r="N213" s="10"/>
    </row>
    <row r="214" spans="1:14">
      <c r="A214" s="13" t="s">
        <v>29</v>
      </c>
      <c r="B214" s="24" t="s">
        <v>12</v>
      </c>
      <c r="C214" s="24" t="s">
        <v>17</v>
      </c>
      <c r="D214" s="24" t="s">
        <v>36</v>
      </c>
      <c r="E214" s="24">
        <v>9950091019</v>
      </c>
      <c r="F214" s="24" t="s">
        <v>30</v>
      </c>
      <c r="G214" s="13" t="s">
        <v>31</v>
      </c>
      <c r="H214" s="14" t="s">
        <v>372</v>
      </c>
      <c r="I214" s="14"/>
      <c r="J214" s="25">
        <v>499999.68</v>
      </c>
      <c r="K214" s="81">
        <v>416023.33</v>
      </c>
      <c r="L214" s="82"/>
      <c r="M214" s="218">
        <f t="shared" si="18"/>
        <v>83.204719251020322</v>
      </c>
      <c r="N214" s="10"/>
    </row>
    <row r="215" spans="1:14" ht="52">
      <c r="A215" s="26" t="s">
        <v>32</v>
      </c>
      <c r="B215" s="27" t="s">
        <v>12</v>
      </c>
      <c r="C215" s="27" t="s">
        <v>17</v>
      </c>
      <c r="D215" s="27" t="s">
        <v>36</v>
      </c>
      <c r="E215" s="27">
        <v>9950091019</v>
      </c>
      <c r="F215" s="27">
        <v>129</v>
      </c>
      <c r="G215" s="26"/>
      <c r="H215" s="14"/>
      <c r="I215" s="14"/>
      <c r="J215" s="30">
        <f>J216</f>
        <v>150999.9</v>
      </c>
      <c r="K215" s="30">
        <f t="shared" ref="K215" si="27">K216</f>
        <v>119598.86</v>
      </c>
      <c r="L215" s="82"/>
      <c r="M215" s="218">
        <f t="shared" si="18"/>
        <v>79.204595499732122</v>
      </c>
      <c r="N215" s="10"/>
    </row>
    <row r="216" spans="1:14">
      <c r="A216" s="13" t="s">
        <v>33</v>
      </c>
      <c r="B216" s="24" t="s">
        <v>12</v>
      </c>
      <c r="C216" s="24" t="s">
        <v>17</v>
      </c>
      <c r="D216" s="24" t="s">
        <v>36</v>
      </c>
      <c r="E216" s="24">
        <v>9950091019</v>
      </c>
      <c r="F216" s="24">
        <v>129</v>
      </c>
      <c r="G216" s="13" t="s">
        <v>34</v>
      </c>
      <c r="H216" s="14" t="s">
        <v>372</v>
      </c>
      <c r="I216" s="14"/>
      <c r="J216" s="25">
        <v>150999.9</v>
      </c>
      <c r="K216" s="81">
        <v>119598.86</v>
      </c>
      <c r="L216" s="82"/>
      <c r="M216" s="218">
        <f t="shared" si="18"/>
        <v>79.204595499732122</v>
      </c>
      <c r="N216" s="10"/>
    </row>
    <row r="217" spans="1:14" ht="39">
      <c r="A217" s="15" t="s">
        <v>166</v>
      </c>
      <c r="B217" s="16" t="s">
        <v>12</v>
      </c>
      <c r="C217" s="12" t="s">
        <v>36</v>
      </c>
      <c r="D217" s="12" t="s">
        <v>0</v>
      </c>
      <c r="E217" s="12" t="s">
        <v>0</v>
      </c>
      <c r="F217" s="12" t="s">
        <v>0</v>
      </c>
      <c r="G217" s="12" t="s">
        <v>0</v>
      </c>
      <c r="H217" s="17"/>
      <c r="I217" s="91" t="s">
        <v>0</v>
      </c>
      <c r="J217" s="18">
        <f>J218+J227+J245</f>
        <v>319815</v>
      </c>
      <c r="K217" s="18">
        <f>K218+K227+K245</f>
        <v>319815</v>
      </c>
      <c r="L217" s="82"/>
      <c r="M217" s="218">
        <f t="shared" si="18"/>
        <v>100</v>
      </c>
      <c r="N217" s="10"/>
    </row>
    <row r="218" spans="1:14">
      <c r="A218" s="15" t="s">
        <v>174</v>
      </c>
      <c r="B218" s="16" t="s">
        <v>12</v>
      </c>
      <c r="C218" s="12" t="s">
        <v>36</v>
      </c>
      <c r="D218" s="12" t="s">
        <v>90</v>
      </c>
      <c r="E218" s="12" t="s">
        <v>0</v>
      </c>
      <c r="F218" s="12" t="s">
        <v>0</v>
      </c>
      <c r="G218" s="12" t="s">
        <v>0</v>
      </c>
      <c r="H218" s="17"/>
      <c r="I218" s="17" t="s">
        <v>0</v>
      </c>
      <c r="J218" s="18">
        <f t="shared" ref="J218:K225" si="28">J219</f>
        <v>84883</v>
      </c>
      <c r="K218" s="18">
        <f t="shared" si="28"/>
        <v>84883</v>
      </c>
      <c r="L218" s="82"/>
      <c r="M218" s="218">
        <f t="shared" si="18"/>
        <v>100</v>
      </c>
      <c r="N218" s="10"/>
    </row>
    <row r="219" spans="1:14">
      <c r="A219" s="19" t="s">
        <v>18</v>
      </c>
      <c r="B219" s="12" t="s">
        <v>12</v>
      </c>
      <c r="C219" s="12" t="s">
        <v>36</v>
      </c>
      <c r="D219" s="12" t="s">
        <v>90</v>
      </c>
      <c r="E219" s="12" t="s">
        <v>19</v>
      </c>
      <c r="F219" s="12" t="s">
        <v>0</v>
      </c>
      <c r="G219" s="12" t="s">
        <v>0</v>
      </c>
      <c r="H219" s="17"/>
      <c r="I219" s="17" t="s">
        <v>0</v>
      </c>
      <c r="J219" s="18">
        <f t="shared" si="28"/>
        <v>84883</v>
      </c>
      <c r="K219" s="18">
        <f t="shared" si="28"/>
        <v>84883</v>
      </c>
      <c r="L219" s="82"/>
      <c r="M219" s="218">
        <f t="shared" si="18"/>
        <v>100</v>
      </c>
      <c r="N219" s="10"/>
    </row>
    <row r="220" spans="1:14">
      <c r="A220" s="19" t="s">
        <v>139</v>
      </c>
      <c r="B220" s="12" t="s">
        <v>12</v>
      </c>
      <c r="C220" s="12" t="s">
        <v>36</v>
      </c>
      <c r="D220" s="12" t="s">
        <v>90</v>
      </c>
      <c r="E220" s="12" t="s">
        <v>140</v>
      </c>
      <c r="F220" s="12" t="s">
        <v>0</v>
      </c>
      <c r="G220" s="12" t="s">
        <v>0</v>
      </c>
      <c r="H220" s="17"/>
      <c r="I220" s="17" t="s">
        <v>0</v>
      </c>
      <c r="J220" s="18">
        <f t="shared" si="28"/>
        <v>84883</v>
      </c>
      <c r="K220" s="18">
        <f t="shared" si="28"/>
        <v>84883</v>
      </c>
      <c r="L220" s="82"/>
      <c r="M220" s="218">
        <f t="shared" si="18"/>
        <v>100</v>
      </c>
      <c r="N220" s="10"/>
    </row>
    <row r="221" spans="1:14" ht="40.5">
      <c r="A221" s="20" t="s">
        <v>175</v>
      </c>
      <c r="B221" s="21" t="s">
        <v>12</v>
      </c>
      <c r="C221" s="21" t="s">
        <v>36</v>
      </c>
      <c r="D221" s="21" t="s">
        <v>90</v>
      </c>
      <c r="E221" s="21" t="s">
        <v>176</v>
      </c>
      <c r="F221" s="21" t="s">
        <v>0</v>
      </c>
      <c r="G221" s="21" t="s">
        <v>0</v>
      </c>
      <c r="H221" s="22"/>
      <c r="I221" s="22" t="s">
        <v>0</v>
      </c>
      <c r="J221" s="23">
        <f t="shared" si="28"/>
        <v>84883</v>
      </c>
      <c r="K221" s="23">
        <f t="shared" si="28"/>
        <v>84883</v>
      </c>
      <c r="L221" s="82"/>
      <c r="M221" s="218">
        <f t="shared" si="18"/>
        <v>100</v>
      </c>
      <c r="N221" s="10"/>
    </row>
    <row r="222" spans="1:14" ht="26">
      <c r="A222" s="19" t="s">
        <v>54</v>
      </c>
      <c r="B222" s="12" t="s">
        <v>12</v>
      </c>
      <c r="C222" s="12" t="s">
        <v>36</v>
      </c>
      <c r="D222" s="12" t="s">
        <v>90</v>
      </c>
      <c r="E222" s="12" t="s">
        <v>176</v>
      </c>
      <c r="F222" s="12" t="s">
        <v>55</v>
      </c>
      <c r="G222" s="12" t="s">
        <v>0</v>
      </c>
      <c r="H222" s="17"/>
      <c r="I222" s="17" t="s">
        <v>0</v>
      </c>
      <c r="J222" s="18">
        <f t="shared" si="28"/>
        <v>84883</v>
      </c>
      <c r="K222" s="18">
        <f t="shared" si="28"/>
        <v>84883</v>
      </c>
      <c r="L222" s="82"/>
      <c r="M222" s="218">
        <f t="shared" si="18"/>
        <v>100</v>
      </c>
      <c r="N222" s="10"/>
    </row>
    <row r="223" spans="1:14" ht="39">
      <c r="A223" s="19" t="s">
        <v>56</v>
      </c>
      <c r="B223" s="12" t="s">
        <v>12</v>
      </c>
      <c r="C223" s="12" t="s">
        <v>36</v>
      </c>
      <c r="D223" s="12" t="s">
        <v>90</v>
      </c>
      <c r="E223" s="12" t="s">
        <v>176</v>
      </c>
      <c r="F223" s="12" t="s">
        <v>57</v>
      </c>
      <c r="G223" s="12" t="s">
        <v>0</v>
      </c>
      <c r="H223" s="17"/>
      <c r="I223" s="17" t="s">
        <v>0</v>
      </c>
      <c r="J223" s="18">
        <f t="shared" si="28"/>
        <v>84883</v>
      </c>
      <c r="K223" s="18">
        <f t="shared" si="28"/>
        <v>84883</v>
      </c>
      <c r="L223" s="82"/>
      <c r="M223" s="218">
        <f t="shared" si="18"/>
        <v>100</v>
      </c>
      <c r="N223" s="10"/>
    </row>
    <row r="224" spans="1:14" ht="39">
      <c r="A224" s="11" t="s">
        <v>66</v>
      </c>
      <c r="B224" s="12" t="s">
        <v>12</v>
      </c>
      <c r="C224" s="12" t="s">
        <v>36</v>
      </c>
      <c r="D224" s="12" t="s">
        <v>90</v>
      </c>
      <c r="E224" s="12" t="s">
        <v>176</v>
      </c>
      <c r="F224" s="12" t="s">
        <v>67</v>
      </c>
      <c r="G224" s="12" t="s">
        <v>0</v>
      </c>
      <c r="H224" s="17"/>
      <c r="I224" s="17" t="s">
        <v>0</v>
      </c>
      <c r="J224" s="18">
        <f t="shared" si="28"/>
        <v>84883</v>
      </c>
      <c r="K224" s="18">
        <f t="shared" si="28"/>
        <v>84883</v>
      </c>
      <c r="L224" s="82"/>
      <c r="M224" s="218">
        <f t="shared" si="18"/>
        <v>100</v>
      </c>
      <c r="N224" s="10"/>
    </row>
    <row r="225" spans="1:14">
      <c r="A225" s="13" t="s">
        <v>68</v>
      </c>
      <c r="B225" s="24" t="s">
        <v>12</v>
      </c>
      <c r="C225" s="24" t="s">
        <v>36</v>
      </c>
      <c r="D225" s="24" t="s">
        <v>90</v>
      </c>
      <c r="E225" s="24" t="s">
        <v>176</v>
      </c>
      <c r="F225" s="24" t="s">
        <v>67</v>
      </c>
      <c r="G225" s="13" t="s">
        <v>69</v>
      </c>
      <c r="H225" s="14"/>
      <c r="I225" s="90" t="s">
        <v>0</v>
      </c>
      <c r="J225" s="25">
        <f t="shared" si="28"/>
        <v>84883</v>
      </c>
      <c r="K225" s="25">
        <f t="shared" si="28"/>
        <v>84883</v>
      </c>
      <c r="L225" s="82"/>
      <c r="M225" s="218">
        <f t="shared" si="18"/>
        <v>100</v>
      </c>
      <c r="N225" s="10"/>
    </row>
    <row r="226" spans="1:14" ht="52">
      <c r="A226" s="13" t="s">
        <v>177</v>
      </c>
      <c r="B226" s="24" t="s">
        <v>12</v>
      </c>
      <c r="C226" s="24" t="s">
        <v>36</v>
      </c>
      <c r="D226" s="24" t="s">
        <v>90</v>
      </c>
      <c r="E226" s="24" t="s">
        <v>176</v>
      </c>
      <c r="F226" s="24" t="s">
        <v>67</v>
      </c>
      <c r="G226" s="13" t="s">
        <v>69</v>
      </c>
      <c r="H226" s="14" t="s">
        <v>373</v>
      </c>
      <c r="I226" s="92">
        <v>1140</v>
      </c>
      <c r="J226" s="25">
        <v>84883</v>
      </c>
      <c r="K226" s="81">
        <v>84883</v>
      </c>
      <c r="L226" s="82"/>
      <c r="M226" s="218">
        <f t="shared" si="18"/>
        <v>100</v>
      </c>
      <c r="N226" s="10"/>
    </row>
    <row r="227" spans="1:14" ht="52">
      <c r="A227" s="15" t="s">
        <v>178</v>
      </c>
      <c r="B227" s="16" t="s">
        <v>12</v>
      </c>
      <c r="C227" s="12" t="s">
        <v>36</v>
      </c>
      <c r="D227" s="12" t="s">
        <v>179</v>
      </c>
      <c r="E227" s="12" t="s">
        <v>0</v>
      </c>
      <c r="F227" s="12" t="s">
        <v>0</v>
      </c>
      <c r="G227" s="12" t="s">
        <v>0</v>
      </c>
      <c r="H227" s="17"/>
      <c r="I227" s="91"/>
      <c r="J227" s="18">
        <f t="shared" ref="J227:K233" si="29">J228</f>
        <v>210402</v>
      </c>
      <c r="K227" s="18">
        <f t="shared" si="29"/>
        <v>210402</v>
      </c>
      <c r="L227" s="82"/>
      <c r="M227" s="218">
        <f t="shared" si="18"/>
        <v>100</v>
      </c>
      <c r="N227" s="10"/>
    </row>
    <row r="228" spans="1:14">
      <c r="A228" s="19" t="s">
        <v>18</v>
      </c>
      <c r="B228" s="12" t="s">
        <v>12</v>
      </c>
      <c r="C228" s="12" t="s">
        <v>36</v>
      </c>
      <c r="D228" s="12" t="s">
        <v>179</v>
      </c>
      <c r="E228" s="12" t="s">
        <v>19</v>
      </c>
      <c r="F228" s="12" t="s">
        <v>0</v>
      </c>
      <c r="G228" s="12" t="s">
        <v>0</v>
      </c>
      <c r="H228" s="17"/>
      <c r="I228" s="17" t="s">
        <v>0</v>
      </c>
      <c r="J228" s="18">
        <f t="shared" si="29"/>
        <v>210402</v>
      </c>
      <c r="K228" s="18">
        <f t="shared" si="29"/>
        <v>210402</v>
      </c>
      <c r="L228" s="82"/>
      <c r="M228" s="218">
        <f t="shared" si="18"/>
        <v>100</v>
      </c>
      <c r="N228" s="10"/>
    </row>
    <row r="229" spans="1:14">
      <c r="A229" s="19" t="s">
        <v>139</v>
      </c>
      <c r="B229" s="12" t="s">
        <v>12</v>
      </c>
      <c r="C229" s="12" t="s">
        <v>36</v>
      </c>
      <c r="D229" s="12" t="s">
        <v>179</v>
      </c>
      <c r="E229" s="12" t="s">
        <v>140</v>
      </c>
      <c r="F229" s="12" t="s">
        <v>0</v>
      </c>
      <c r="G229" s="12" t="s">
        <v>0</v>
      </c>
      <c r="H229" s="17"/>
      <c r="I229" s="17" t="s">
        <v>0</v>
      </c>
      <c r="J229" s="18">
        <f t="shared" si="29"/>
        <v>210402</v>
      </c>
      <c r="K229" s="18">
        <f t="shared" si="29"/>
        <v>210402</v>
      </c>
      <c r="L229" s="82"/>
      <c r="M229" s="218">
        <f t="shared" si="18"/>
        <v>100</v>
      </c>
      <c r="N229" s="10"/>
    </row>
    <row r="230" spans="1:14" ht="54">
      <c r="A230" s="20" t="s">
        <v>180</v>
      </c>
      <c r="B230" s="21" t="s">
        <v>12</v>
      </c>
      <c r="C230" s="21" t="s">
        <v>36</v>
      </c>
      <c r="D230" s="21" t="s">
        <v>179</v>
      </c>
      <c r="E230" s="21" t="s">
        <v>181</v>
      </c>
      <c r="F230" s="21" t="s">
        <v>0</v>
      </c>
      <c r="G230" s="21" t="s">
        <v>0</v>
      </c>
      <c r="H230" s="22"/>
      <c r="I230" s="22" t="s">
        <v>0</v>
      </c>
      <c r="J230" s="23">
        <f t="shared" si="29"/>
        <v>210402</v>
      </c>
      <c r="K230" s="23">
        <f t="shared" si="29"/>
        <v>210402</v>
      </c>
      <c r="L230" s="82"/>
      <c r="M230" s="218">
        <f t="shared" si="18"/>
        <v>100</v>
      </c>
      <c r="N230" s="10"/>
    </row>
    <row r="231" spans="1:14" ht="26">
      <c r="A231" s="19" t="s">
        <v>54</v>
      </c>
      <c r="B231" s="12" t="s">
        <v>12</v>
      </c>
      <c r="C231" s="12" t="s">
        <v>36</v>
      </c>
      <c r="D231" s="12" t="s">
        <v>179</v>
      </c>
      <c r="E231" s="12" t="s">
        <v>181</v>
      </c>
      <c r="F231" s="12" t="s">
        <v>55</v>
      </c>
      <c r="G231" s="12" t="s">
        <v>0</v>
      </c>
      <c r="H231" s="17"/>
      <c r="I231" s="17" t="s">
        <v>0</v>
      </c>
      <c r="J231" s="18">
        <f t="shared" si="29"/>
        <v>210402</v>
      </c>
      <c r="K231" s="18">
        <f t="shared" si="29"/>
        <v>210402</v>
      </c>
      <c r="L231" s="82"/>
      <c r="M231" s="218">
        <f t="shared" si="18"/>
        <v>100</v>
      </c>
      <c r="N231" s="10"/>
    </row>
    <row r="232" spans="1:14" ht="39">
      <c r="A232" s="19" t="s">
        <v>56</v>
      </c>
      <c r="B232" s="12" t="s">
        <v>12</v>
      </c>
      <c r="C232" s="12" t="s">
        <v>36</v>
      </c>
      <c r="D232" s="12" t="s">
        <v>179</v>
      </c>
      <c r="E232" s="12" t="s">
        <v>181</v>
      </c>
      <c r="F232" s="12" t="s">
        <v>57</v>
      </c>
      <c r="G232" s="12" t="s">
        <v>0</v>
      </c>
      <c r="H232" s="17"/>
      <c r="I232" s="17" t="s">
        <v>0</v>
      </c>
      <c r="J232" s="18">
        <f t="shared" si="29"/>
        <v>210402</v>
      </c>
      <c r="K232" s="18">
        <f t="shared" si="29"/>
        <v>210402</v>
      </c>
      <c r="L232" s="82"/>
      <c r="M232" s="218">
        <f t="shared" si="18"/>
        <v>100</v>
      </c>
      <c r="N232" s="10"/>
    </row>
    <row r="233" spans="1:14" ht="39">
      <c r="A233" s="11" t="s">
        <v>66</v>
      </c>
      <c r="B233" s="12" t="s">
        <v>12</v>
      </c>
      <c r="C233" s="12" t="s">
        <v>36</v>
      </c>
      <c r="D233" s="12" t="s">
        <v>179</v>
      </c>
      <c r="E233" s="12" t="s">
        <v>181</v>
      </c>
      <c r="F233" s="12" t="s">
        <v>67</v>
      </c>
      <c r="G233" s="12" t="s">
        <v>0</v>
      </c>
      <c r="H233" s="17"/>
      <c r="I233" s="17" t="s">
        <v>0</v>
      </c>
      <c r="J233" s="18">
        <f t="shared" si="29"/>
        <v>210402</v>
      </c>
      <c r="K233" s="18">
        <f t="shared" si="29"/>
        <v>210402</v>
      </c>
      <c r="L233" s="82"/>
      <c r="M233" s="218">
        <f t="shared" si="18"/>
        <v>100</v>
      </c>
      <c r="N233" s="10"/>
    </row>
    <row r="234" spans="1:14" ht="39">
      <c r="A234" s="11" t="s">
        <v>66</v>
      </c>
      <c r="B234" s="12" t="s">
        <v>12</v>
      </c>
      <c r="C234" s="12" t="s">
        <v>36</v>
      </c>
      <c r="D234" s="12" t="s">
        <v>179</v>
      </c>
      <c r="E234" s="12" t="s">
        <v>181</v>
      </c>
      <c r="F234" s="12" t="s">
        <v>67</v>
      </c>
      <c r="G234" s="12" t="s">
        <v>0</v>
      </c>
      <c r="H234" s="17"/>
      <c r="I234" s="17"/>
      <c r="J234" s="52">
        <f>J235+J237+J240+J242</f>
        <v>210402</v>
      </c>
      <c r="K234" s="52">
        <f>K235+K237+K240+K242</f>
        <v>210402</v>
      </c>
      <c r="L234" s="82"/>
      <c r="M234" s="218">
        <f t="shared" si="18"/>
        <v>100</v>
      </c>
      <c r="N234" s="10"/>
    </row>
    <row r="235" spans="1:14">
      <c r="A235" s="13" t="s">
        <v>147</v>
      </c>
      <c r="B235" s="24" t="s">
        <v>12</v>
      </c>
      <c r="C235" s="24" t="s">
        <v>36</v>
      </c>
      <c r="D235" s="24" t="s">
        <v>179</v>
      </c>
      <c r="E235" s="24" t="s">
        <v>181</v>
      </c>
      <c r="F235" s="24" t="s">
        <v>67</v>
      </c>
      <c r="G235" s="13" t="s">
        <v>94</v>
      </c>
      <c r="H235" s="14"/>
      <c r="I235" s="17"/>
      <c r="J235" s="52">
        <f>J236</f>
        <v>17244</v>
      </c>
      <c r="K235" s="52">
        <f>K236</f>
        <v>17244</v>
      </c>
      <c r="L235" s="82"/>
      <c r="M235" s="218">
        <f t="shared" si="18"/>
        <v>100</v>
      </c>
      <c r="N235" s="10"/>
    </row>
    <row r="236" spans="1:14" ht="26">
      <c r="A236" s="13" t="s">
        <v>148</v>
      </c>
      <c r="B236" s="24" t="s">
        <v>12</v>
      </c>
      <c r="C236" s="24" t="s">
        <v>36</v>
      </c>
      <c r="D236" s="24" t="s">
        <v>179</v>
      </c>
      <c r="E236" s="24" t="s">
        <v>181</v>
      </c>
      <c r="F236" s="24" t="s">
        <v>67</v>
      </c>
      <c r="G236" s="13" t="s">
        <v>94</v>
      </c>
      <c r="H236" s="14"/>
      <c r="I236" s="53">
        <v>1105</v>
      </c>
      <c r="J236" s="52">
        <v>17244</v>
      </c>
      <c r="K236" s="52">
        <v>17244</v>
      </c>
      <c r="L236" s="82"/>
      <c r="M236" s="218">
        <f t="shared" si="18"/>
        <v>100</v>
      </c>
      <c r="N236" s="10"/>
    </row>
    <row r="237" spans="1:14">
      <c r="A237" s="13" t="s">
        <v>68</v>
      </c>
      <c r="B237" s="24" t="s">
        <v>12</v>
      </c>
      <c r="C237" s="24" t="s">
        <v>36</v>
      </c>
      <c r="D237" s="24" t="s">
        <v>179</v>
      </c>
      <c r="E237" s="24" t="s">
        <v>181</v>
      </c>
      <c r="F237" s="24" t="s">
        <v>67</v>
      </c>
      <c r="G237" s="13" t="s">
        <v>69</v>
      </c>
      <c r="H237" s="14"/>
      <c r="I237" s="53"/>
      <c r="J237" s="52">
        <f>J238+J239</f>
        <v>81300</v>
      </c>
      <c r="K237" s="52">
        <f>K238+K239</f>
        <v>81300</v>
      </c>
      <c r="L237" s="82"/>
      <c r="M237" s="218">
        <f t="shared" si="18"/>
        <v>100</v>
      </c>
      <c r="N237" s="10"/>
    </row>
    <row r="238" spans="1:14" ht="65">
      <c r="A238" s="13" t="s">
        <v>151</v>
      </c>
      <c r="B238" s="24" t="s">
        <v>12</v>
      </c>
      <c r="C238" s="24" t="s">
        <v>36</v>
      </c>
      <c r="D238" s="24" t="s">
        <v>179</v>
      </c>
      <c r="E238" s="24" t="s">
        <v>181</v>
      </c>
      <c r="F238" s="24" t="s">
        <v>67</v>
      </c>
      <c r="G238" s="13" t="s">
        <v>69</v>
      </c>
      <c r="H238" s="14"/>
      <c r="I238" s="53">
        <v>1133</v>
      </c>
      <c r="J238" s="52">
        <v>60500</v>
      </c>
      <c r="K238" s="52">
        <v>60500</v>
      </c>
      <c r="L238" s="82"/>
      <c r="M238" s="218">
        <f t="shared" si="18"/>
        <v>100</v>
      </c>
      <c r="N238" s="10"/>
    </row>
    <row r="239" spans="1:14">
      <c r="A239" s="13" t="s">
        <v>182</v>
      </c>
      <c r="B239" s="24" t="s">
        <v>12</v>
      </c>
      <c r="C239" s="24" t="s">
        <v>36</v>
      </c>
      <c r="D239" s="24" t="s">
        <v>179</v>
      </c>
      <c r="E239" s="24" t="s">
        <v>181</v>
      </c>
      <c r="F239" s="24" t="s">
        <v>67</v>
      </c>
      <c r="G239" s="13" t="s">
        <v>69</v>
      </c>
      <c r="H239" s="14"/>
      <c r="I239" s="53">
        <v>1135</v>
      </c>
      <c r="J239" s="52">
        <v>20800</v>
      </c>
      <c r="K239" s="52">
        <v>20800</v>
      </c>
      <c r="L239" s="82"/>
      <c r="M239" s="218">
        <f t="shared" ref="M239:M289" si="30">K239/J239*100</f>
        <v>100</v>
      </c>
      <c r="N239" s="10"/>
    </row>
    <row r="240" spans="1:14">
      <c r="A240" s="13" t="s">
        <v>183</v>
      </c>
      <c r="B240" s="24" t="s">
        <v>12</v>
      </c>
      <c r="C240" s="24" t="s">
        <v>36</v>
      </c>
      <c r="D240" s="24" t="s">
        <v>179</v>
      </c>
      <c r="E240" s="24" t="s">
        <v>181</v>
      </c>
      <c r="F240" s="24">
        <v>244</v>
      </c>
      <c r="G240" s="13">
        <v>310</v>
      </c>
      <c r="H240" s="14"/>
      <c r="I240" s="53"/>
      <c r="J240" s="52">
        <f>J241</f>
        <v>84500</v>
      </c>
      <c r="K240" s="52">
        <f>K241</f>
        <v>84500</v>
      </c>
      <c r="L240" s="82"/>
      <c r="M240" s="218">
        <f t="shared" si="30"/>
        <v>100</v>
      </c>
      <c r="N240" s="10"/>
    </row>
    <row r="241" spans="1:14">
      <c r="A241" s="13" t="s">
        <v>184</v>
      </c>
      <c r="B241" s="24" t="s">
        <v>12</v>
      </c>
      <c r="C241" s="24" t="s">
        <v>36</v>
      </c>
      <c r="D241" s="24" t="s">
        <v>179</v>
      </c>
      <c r="E241" s="24" t="s">
        <v>181</v>
      </c>
      <c r="F241" s="24">
        <v>244</v>
      </c>
      <c r="G241" s="13">
        <v>310</v>
      </c>
      <c r="H241" s="14"/>
      <c r="I241" s="53">
        <v>1116</v>
      </c>
      <c r="J241" s="52">
        <v>84500</v>
      </c>
      <c r="K241" s="52">
        <v>84500</v>
      </c>
      <c r="L241" s="82"/>
      <c r="M241" s="218">
        <f t="shared" si="30"/>
        <v>100</v>
      </c>
      <c r="N241" s="10"/>
    </row>
    <row r="242" spans="1:14">
      <c r="A242" s="13" t="s">
        <v>185</v>
      </c>
      <c r="B242" s="24" t="s">
        <v>12</v>
      </c>
      <c r="C242" s="24" t="s">
        <v>36</v>
      </c>
      <c r="D242" s="24" t="s">
        <v>179</v>
      </c>
      <c r="E242" s="24" t="s">
        <v>181</v>
      </c>
      <c r="F242" s="24">
        <v>244</v>
      </c>
      <c r="G242" s="13">
        <v>340</v>
      </c>
      <c r="H242" s="14"/>
      <c r="I242" s="53"/>
      <c r="J242" s="52">
        <f>J243+J244</f>
        <v>27358</v>
      </c>
      <c r="K242" s="52">
        <f>K243+K244</f>
        <v>27358</v>
      </c>
      <c r="L242" s="82"/>
      <c r="M242" s="218">
        <f t="shared" si="30"/>
        <v>100</v>
      </c>
      <c r="N242" s="10"/>
    </row>
    <row r="243" spans="1:14">
      <c r="A243" s="13" t="s">
        <v>186</v>
      </c>
      <c r="B243" s="24" t="s">
        <v>12</v>
      </c>
      <c r="C243" s="24" t="s">
        <v>36</v>
      </c>
      <c r="D243" s="24" t="s">
        <v>179</v>
      </c>
      <c r="E243" s="24" t="s">
        <v>181</v>
      </c>
      <c r="F243" s="24">
        <v>244</v>
      </c>
      <c r="G243" s="13">
        <v>340</v>
      </c>
      <c r="H243" s="14"/>
      <c r="I243" s="53">
        <v>1119</v>
      </c>
      <c r="J243" s="52">
        <v>27358</v>
      </c>
      <c r="K243" s="52">
        <v>27358</v>
      </c>
      <c r="L243" s="82"/>
      <c r="M243" s="218">
        <f t="shared" si="30"/>
        <v>100</v>
      </c>
      <c r="N243" s="10"/>
    </row>
    <row r="244" spans="1:14" hidden="1">
      <c r="A244" s="13" t="s">
        <v>187</v>
      </c>
      <c r="B244" s="24" t="s">
        <v>12</v>
      </c>
      <c r="C244" s="24" t="s">
        <v>36</v>
      </c>
      <c r="D244" s="24" t="s">
        <v>179</v>
      </c>
      <c r="E244" s="24" t="s">
        <v>181</v>
      </c>
      <c r="F244" s="24">
        <v>244</v>
      </c>
      <c r="G244" s="13">
        <v>340</v>
      </c>
      <c r="H244" s="14"/>
      <c r="I244" s="53">
        <v>1120</v>
      </c>
      <c r="J244" s="52">
        <v>0</v>
      </c>
      <c r="K244" s="81"/>
      <c r="L244" s="82"/>
      <c r="M244" s="218" t="e">
        <f t="shared" si="30"/>
        <v>#DIV/0!</v>
      </c>
      <c r="N244" s="10"/>
    </row>
    <row r="245" spans="1:14" ht="39">
      <c r="A245" s="26" t="s">
        <v>532</v>
      </c>
      <c r="B245" s="28" t="s">
        <v>12</v>
      </c>
      <c r="C245" s="28" t="s">
        <v>36</v>
      </c>
      <c r="D245" s="28" t="s">
        <v>348</v>
      </c>
      <c r="E245" s="27"/>
      <c r="F245" s="27"/>
      <c r="G245" s="26"/>
      <c r="H245" s="29"/>
      <c r="I245" s="17"/>
      <c r="J245" s="18">
        <f>J246</f>
        <v>24530</v>
      </c>
      <c r="K245" s="18">
        <f>K246</f>
        <v>24530</v>
      </c>
      <c r="L245" s="82"/>
      <c r="M245" s="218">
        <f t="shared" si="30"/>
        <v>100</v>
      </c>
      <c r="N245" s="10"/>
    </row>
    <row r="246" spans="1:14" ht="39">
      <c r="A246" s="19" t="s">
        <v>167</v>
      </c>
      <c r="B246" s="12" t="s">
        <v>12</v>
      </c>
      <c r="C246" s="12" t="s">
        <v>36</v>
      </c>
      <c r="D246" s="12">
        <v>14</v>
      </c>
      <c r="E246" s="12" t="s">
        <v>168</v>
      </c>
      <c r="F246" s="12" t="s">
        <v>0</v>
      </c>
      <c r="G246" s="12" t="s">
        <v>0</v>
      </c>
      <c r="H246" s="17"/>
      <c r="I246" s="17" t="s">
        <v>0</v>
      </c>
      <c r="J246" s="18">
        <f t="shared" ref="J246:K247" si="31">J247</f>
        <v>24530</v>
      </c>
      <c r="K246" s="18">
        <f t="shared" si="31"/>
        <v>24530</v>
      </c>
      <c r="L246" s="82"/>
      <c r="M246" s="218">
        <f t="shared" si="30"/>
        <v>100</v>
      </c>
      <c r="N246" s="10"/>
    </row>
    <row r="247" spans="1:14" ht="40.5">
      <c r="A247" s="20" t="s">
        <v>169</v>
      </c>
      <c r="B247" s="21" t="s">
        <v>12</v>
      </c>
      <c r="C247" s="21" t="s">
        <v>36</v>
      </c>
      <c r="D247" s="21">
        <v>14</v>
      </c>
      <c r="E247" s="21" t="s">
        <v>170</v>
      </c>
      <c r="F247" s="21" t="s">
        <v>0</v>
      </c>
      <c r="G247" s="21" t="s">
        <v>0</v>
      </c>
      <c r="H247" s="22"/>
      <c r="I247" s="22" t="s">
        <v>0</v>
      </c>
      <c r="J247" s="23">
        <f t="shared" si="31"/>
        <v>24530</v>
      </c>
      <c r="K247" s="23">
        <f t="shared" si="31"/>
        <v>24530</v>
      </c>
      <c r="L247" s="82"/>
      <c r="M247" s="218">
        <f t="shared" si="30"/>
        <v>100</v>
      </c>
      <c r="N247" s="10"/>
    </row>
    <row r="248" spans="1:14" ht="26">
      <c r="A248" s="19" t="s">
        <v>171</v>
      </c>
      <c r="B248" s="21" t="s">
        <v>12</v>
      </c>
      <c r="C248" s="21" t="s">
        <v>36</v>
      </c>
      <c r="D248" s="21">
        <v>14</v>
      </c>
      <c r="E248" s="12" t="s">
        <v>172</v>
      </c>
      <c r="F248" s="12"/>
      <c r="G248" s="12"/>
      <c r="H248" s="17"/>
      <c r="I248" s="17"/>
      <c r="J248" s="18">
        <f>J249+J258</f>
        <v>24530</v>
      </c>
      <c r="K248" s="18">
        <f>K249+K258</f>
        <v>24530</v>
      </c>
      <c r="L248" s="82"/>
      <c r="M248" s="218">
        <f t="shared" si="30"/>
        <v>100</v>
      </c>
      <c r="N248" s="10"/>
    </row>
    <row r="249" spans="1:14" ht="26">
      <c r="A249" s="19" t="s">
        <v>54</v>
      </c>
      <c r="B249" s="12" t="s">
        <v>12</v>
      </c>
      <c r="C249" s="12" t="s">
        <v>36</v>
      </c>
      <c r="D249" s="12">
        <v>14</v>
      </c>
      <c r="E249" s="12" t="s">
        <v>172</v>
      </c>
      <c r="F249" s="12" t="s">
        <v>55</v>
      </c>
      <c r="G249" s="12" t="s">
        <v>0</v>
      </c>
      <c r="H249" s="17"/>
      <c r="I249" s="17" t="s">
        <v>0</v>
      </c>
      <c r="J249" s="18">
        <f>J250</f>
        <v>24530</v>
      </c>
      <c r="K249" s="18">
        <f>K250</f>
        <v>24530</v>
      </c>
      <c r="L249" s="82"/>
      <c r="M249" s="218">
        <f t="shared" si="30"/>
        <v>100</v>
      </c>
      <c r="N249" s="10"/>
    </row>
    <row r="250" spans="1:14" ht="39">
      <c r="A250" s="19" t="s">
        <v>56</v>
      </c>
      <c r="B250" s="12" t="s">
        <v>12</v>
      </c>
      <c r="C250" s="12" t="s">
        <v>36</v>
      </c>
      <c r="D250" s="12">
        <v>14</v>
      </c>
      <c r="E250" s="12" t="s">
        <v>172</v>
      </c>
      <c r="F250" s="12" t="s">
        <v>57</v>
      </c>
      <c r="G250" s="12" t="s">
        <v>0</v>
      </c>
      <c r="H250" s="17"/>
      <c r="I250" s="17" t="s">
        <v>0</v>
      </c>
      <c r="J250" s="18">
        <f>J251</f>
        <v>24530</v>
      </c>
      <c r="K250" s="18">
        <f>K251</f>
        <v>24530</v>
      </c>
      <c r="L250" s="82"/>
      <c r="M250" s="218">
        <f t="shared" si="30"/>
        <v>100</v>
      </c>
      <c r="N250" s="10"/>
    </row>
    <row r="251" spans="1:14" ht="39">
      <c r="A251" s="11" t="s">
        <v>66</v>
      </c>
      <c r="B251" s="12" t="s">
        <v>12</v>
      </c>
      <c r="C251" s="12" t="s">
        <v>36</v>
      </c>
      <c r="D251" s="12">
        <v>14</v>
      </c>
      <c r="E251" s="12" t="s">
        <v>172</v>
      </c>
      <c r="F251" s="12" t="s">
        <v>67</v>
      </c>
      <c r="G251" s="12" t="s">
        <v>0</v>
      </c>
      <c r="H251" s="17"/>
      <c r="I251" s="17" t="s">
        <v>0</v>
      </c>
      <c r="J251" s="18">
        <f>J252+J254+J256</f>
        <v>24530</v>
      </c>
      <c r="K251" s="18">
        <f>K252+K254+K256</f>
        <v>24530</v>
      </c>
      <c r="L251" s="82"/>
      <c r="M251" s="218">
        <f t="shared" si="30"/>
        <v>100</v>
      </c>
      <c r="N251" s="10"/>
    </row>
    <row r="252" spans="1:14">
      <c r="A252" s="13" t="s">
        <v>68</v>
      </c>
      <c r="B252" s="24" t="s">
        <v>12</v>
      </c>
      <c r="C252" s="24" t="s">
        <v>36</v>
      </c>
      <c r="D252" s="24">
        <v>14</v>
      </c>
      <c r="E252" s="51" t="s">
        <v>172</v>
      </c>
      <c r="F252" s="24" t="s">
        <v>67</v>
      </c>
      <c r="G252" s="13" t="s">
        <v>69</v>
      </c>
      <c r="H252" s="14"/>
      <c r="I252" s="14" t="s">
        <v>0</v>
      </c>
      <c r="J252" s="25">
        <f>J253</f>
        <v>18400</v>
      </c>
      <c r="K252" s="25">
        <f>K253</f>
        <v>18400</v>
      </c>
      <c r="L252" s="82"/>
      <c r="M252" s="218">
        <f t="shared" si="30"/>
        <v>100</v>
      </c>
      <c r="N252" s="10"/>
    </row>
    <row r="253" spans="1:14">
      <c r="A253" s="13" t="s">
        <v>152</v>
      </c>
      <c r="B253" s="24" t="s">
        <v>12</v>
      </c>
      <c r="C253" s="24" t="s">
        <v>36</v>
      </c>
      <c r="D253" s="24">
        <v>14</v>
      </c>
      <c r="E253" s="51" t="s">
        <v>172</v>
      </c>
      <c r="F253" s="24" t="s">
        <v>67</v>
      </c>
      <c r="G253" s="13" t="s">
        <v>69</v>
      </c>
      <c r="H253" s="14"/>
      <c r="I253" s="14" t="s">
        <v>153</v>
      </c>
      <c r="J253" s="25">
        <v>18400</v>
      </c>
      <c r="K253" s="25">
        <v>18400</v>
      </c>
      <c r="L253" s="82"/>
      <c r="M253" s="218">
        <f t="shared" si="30"/>
        <v>100</v>
      </c>
      <c r="N253" s="10"/>
    </row>
    <row r="254" spans="1:14">
      <c r="A254" s="13" t="s">
        <v>49</v>
      </c>
      <c r="B254" s="24" t="s">
        <v>12</v>
      </c>
      <c r="C254" s="24" t="s">
        <v>36</v>
      </c>
      <c r="D254" s="24">
        <v>14</v>
      </c>
      <c r="E254" s="51" t="s">
        <v>172</v>
      </c>
      <c r="F254" s="24" t="s">
        <v>67</v>
      </c>
      <c r="G254" s="13" t="s">
        <v>74</v>
      </c>
      <c r="H254" s="14"/>
      <c r="I254" s="14" t="s">
        <v>0</v>
      </c>
      <c r="J254" s="25">
        <f>J255</f>
        <v>1330</v>
      </c>
      <c r="K254" s="25">
        <f>K255</f>
        <v>1330</v>
      </c>
      <c r="L254" s="82"/>
      <c r="M254" s="218">
        <f t="shared" si="30"/>
        <v>100</v>
      </c>
      <c r="N254" s="10"/>
    </row>
    <row r="255" spans="1:14" ht="39">
      <c r="A255" s="13" t="s">
        <v>75</v>
      </c>
      <c r="B255" s="24" t="s">
        <v>12</v>
      </c>
      <c r="C255" s="24" t="s">
        <v>36</v>
      </c>
      <c r="D255" s="24">
        <v>14</v>
      </c>
      <c r="E255" s="51" t="s">
        <v>172</v>
      </c>
      <c r="F255" s="24" t="s">
        <v>67</v>
      </c>
      <c r="G255" s="13">
        <v>296</v>
      </c>
      <c r="H255" s="14"/>
      <c r="I255" s="14" t="s">
        <v>76</v>
      </c>
      <c r="J255" s="25">
        <v>1330</v>
      </c>
      <c r="K255" s="25">
        <v>1330</v>
      </c>
      <c r="L255" s="82"/>
      <c r="M255" s="218">
        <f t="shared" si="30"/>
        <v>100</v>
      </c>
      <c r="N255" s="10"/>
    </row>
    <row r="256" spans="1:14">
      <c r="A256" s="13" t="s">
        <v>62</v>
      </c>
      <c r="B256" s="24" t="s">
        <v>12</v>
      </c>
      <c r="C256" s="24" t="s">
        <v>36</v>
      </c>
      <c r="D256" s="24">
        <v>14</v>
      </c>
      <c r="E256" s="51" t="s">
        <v>172</v>
      </c>
      <c r="F256" s="24" t="s">
        <v>67</v>
      </c>
      <c r="G256" s="13" t="s">
        <v>63</v>
      </c>
      <c r="H256" s="14"/>
      <c r="I256" s="14" t="s">
        <v>0</v>
      </c>
      <c r="J256" s="25">
        <f>J257</f>
        <v>4800</v>
      </c>
      <c r="K256" s="25">
        <f>K257</f>
        <v>4800</v>
      </c>
      <c r="L256" s="82"/>
      <c r="M256" s="218">
        <f t="shared" si="30"/>
        <v>100</v>
      </c>
      <c r="N256" s="10"/>
    </row>
    <row r="257" spans="1:14">
      <c r="A257" s="13" t="s">
        <v>64</v>
      </c>
      <c r="B257" s="24" t="s">
        <v>12</v>
      </c>
      <c r="C257" s="24" t="s">
        <v>36</v>
      </c>
      <c r="D257" s="24">
        <v>14</v>
      </c>
      <c r="E257" s="51" t="s">
        <v>172</v>
      </c>
      <c r="F257" s="24" t="s">
        <v>67</v>
      </c>
      <c r="G257" s="13" t="s">
        <v>63</v>
      </c>
      <c r="H257" s="14"/>
      <c r="I257" s="14">
        <v>1123</v>
      </c>
      <c r="J257" s="25">
        <v>4800</v>
      </c>
      <c r="K257" s="25">
        <v>4800</v>
      </c>
      <c r="L257" s="82"/>
      <c r="M257" s="218">
        <f t="shared" si="30"/>
        <v>100</v>
      </c>
      <c r="N257" s="10"/>
    </row>
    <row r="258" spans="1:14" ht="26" hidden="1">
      <c r="A258" s="43" t="s">
        <v>83</v>
      </c>
      <c r="B258" s="27" t="s">
        <v>12</v>
      </c>
      <c r="C258" s="27" t="s">
        <v>36</v>
      </c>
      <c r="D258" s="27">
        <v>14</v>
      </c>
      <c r="E258" s="27" t="s">
        <v>173</v>
      </c>
      <c r="F258" s="36" t="s">
        <v>84</v>
      </c>
      <c r="G258" s="13"/>
      <c r="H258" s="14"/>
      <c r="I258" s="14"/>
      <c r="J258" s="30">
        <f t="shared" ref="J258:K260" si="32">J259</f>
        <v>0</v>
      </c>
      <c r="K258" s="30">
        <f t="shared" si="32"/>
        <v>0</v>
      </c>
      <c r="L258" s="82"/>
      <c r="M258" s="218" t="e">
        <f t="shared" si="30"/>
        <v>#DIV/0!</v>
      </c>
      <c r="N258" s="10"/>
    </row>
    <row r="259" spans="1:14" hidden="1">
      <c r="A259" s="38" t="s">
        <v>85</v>
      </c>
      <c r="B259" s="27" t="s">
        <v>12</v>
      </c>
      <c r="C259" s="27" t="s">
        <v>36</v>
      </c>
      <c r="D259" s="27">
        <v>14</v>
      </c>
      <c r="E259" s="27" t="s">
        <v>173</v>
      </c>
      <c r="F259" s="36" t="s">
        <v>86</v>
      </c>
      <c r="G259" s="13"/>
      <c r="H259" s="14"/>
      <c r="I259" s="14"/>
      <c r="J259" s="30">
        <f t="shared" si="32"/>
        <v>0</v>
      </c>
      <c r="K259" s="30">
        <f t="shared" si="32"/>
        <v>0</v>
      </c>
      <c r="L259" s="82"/>
      <c r="M259" s="218" t="e">
        <f t="shared" si="30"/>
        <v>#DIV/0!</v>
      </c>
      <c r="N259" s="10"/>
    </row>
    <row r="260" spans="1:14" hidden="1">
      <c r="A260" s="13" t="s">
        <v>49</v>
      </c>
      <c r="B260" s="24" t="s">
        <v>12</v>
      </c>
      <c r="C260" s="24" t="s">
        <v>36</v>
      </c>
      <c r="D260" s="24">
        <v>14</v>
      </c>
      <c r="E260" s="24" t="s">
        <v>173</v>
      </c>
      <c r="F260" s="24">
        <v>350</v>
      </c>
      <c r="G260" s="13">
        <v>290</v>
      </c>
      <c r="H260" s="14"/>
      <c r="I260" s="14"/>
      <c r="J260" s="25">
        <f t="shared" si="32"/>
        <v>0</v>
      </c>
      <c r="K260" s="25">
        <f t="shared" si="32"/>
        <v>0</v>
      </c>
      <c r="L260" s="82"/>
      <c r="M260" s="218" t="e">
        <f t="shared" si="30"/>
        <v>#DIV/0!</v>
      </c>
      <c r="N260" s="10"/>
    </row>
    <row r="261" spans="1:14" ht="26" hidden="1">
      <c r="A261" s="40" t="s">
        <v>87</v>
      </c>
      <c r="B261" s="24" t="s">
        <v>12</v>
      </c>
      <c r="C261" s="24" t="s">
        <v>36</v>
      </c>
      <c r="D261" s="24">
        <v>14</v>
      </c>
      <c r="E261" s="24" t="s">
        <v>173</v>
      </c>
      <c r="F261" s="24">
        <v>350</v>
      </c>
      <c r="G261" s="13">
        <v>290</v>
      </c>
      <c r="H261" s="14"/>
      <c r="I261" s="14">
        <v>1146</v>
      </c>
      <c r="J261" s="25"/>
      <c r="K261" s="81"/>
      <c r="L261" s="82"/>
      <c r="M261" s="218" t="e">
        <f t="shared" si="30"/>
        <v>#DIV/0!</v>
      </c>
      <c r="N261" s="10"/>
    </row>
    <row r="262" spans="1:14">
      <c r="A262" s="15" t="s">
        <v>188</v>
      </c>
      <c r="B262" s="16" t="s">
        <v>12</v>
      </c>
      <c r="C262" s="12" t="s">
        <v>90</v>
      </c>
      <c r="D262" s="12" t="s">
        <v>0</v>
      </c>
      <c r="E262" s="12" t="s">
        <v>0</v>
      </c>
      <c r="F262" s="12" t="s">
        <v>0</v>
      </c>
      <c r="G262" s="12" t="s">
        <v>0</v>
      </c>
      <c r="H262" s="17"/>
      <c r="I262" s="17" t="s">
        <v>0</v>
      </c>
      <c r="J262" s="18">
        <f>J263+J278+J297</f>
        <v>44770375.630000003</v>
      </c>
      <c r="K262" s="18">
        <f>K263+K278+K297</f>
        <v>42733157.18</v>
      </c>
      <c r="L262" s="82"/>
      <c r="M262" s="218">
        <f t="shared" si="30"/>
        <v>95.449628417602796</v>
      </c>
      <c r="N262" s="10"/>
    </row>
    <row r="263" spans="1:14">
      <c r="A263" s="15" t="s">
        <v>189</v>
      </c>
      <c r="B263" s="16">
        <v>803</v>
      </c>
      <c r="C263" s="54" t="s">
        <v>90</v>
      </c>
      <c r="D263" s="54" t="s">
        <v>190</v>
      </c>
      <c r="E263" s="12"/>
      <c r="F263" s="12"/>
      <c r="G263" s="12"/>
      <c r="H263" s="17"/>
      <c r="I263" s="17"/>
      <c r="J263" s="18">
        <f>J264</f>
        <v>280694</v>
      </c>
      <c r="K263" s="18">
        <f>K264</f>
        <v>241654</v>
      </c>
      <c r="L263" s="82"/>
      <c r="M263" s="218">
        <f t="shared" si="30"/>
        <v>86.091615780885945</v>
      </c>
      <c r="N263" s="10"/>
    </row>
    <row r="264" spans="1:14">
      <c r="A264" s="55" t="s">
        <v>18</v>
      </c>
      <c r="B264" s="16">
        <v>803</v>
      </c>
      <c r="C264" s="54" t="s">
        <v>90</v>
      </c>
      <c r="D264" s="54" t="s">
        <v>190</v>
      </c>
      <c r="E264" s="12" t="s">
        <v>19</v>
      </c>
      <c r="F264" s="12"/>
      <c r="G264" s="12"/>
      <c r="H264" s="17"/>
      <c r="I264" s="17"/>
      <c r="J264" s="18">
        <f t="shared" ref="J264:K270" si="33">J265</f>
        <v>280694</v>
      </c>
      <c r="K264" s="18">
        <f t="shared" si="33"/>
        <v>241654</v>
      </c>
      <c r="L264" s="82"/>
      <c r="M264" s="218">
        <f t="shared" si="30"/>
        <v>86.091615780885945</v>
      </c>
      <c r="N264" s="10"/>
    </row>
    <row r="265" spans="1:14">
      <c r="A265" s="56" t="s">
        <v>139</v>
      </c>
      <c r="B265" s="16">
        <v>803</v>
      </c>
      <c r="C265" s="54" t="s">
        <v>90</v>
      </c>
      <c r="D265" s="54" t="s">
        <v>190</v>
      </c>
      <c r="E265" s="12" t="s">
        <v>140</v>
      </c>
      <c r="F265" s="12"/>
      <c r="G265" s="12"/>
      <c r="H265" s="17"/>
      <c r="I265" s="17"/>
      <c r="J265" s="18">
        <f>J266+J272</f>
        <v>280694</v>
      </c>
      <c r="K265" s="18">
        <f>K266+K272</f>
        <v>241654</v>
      </c>
      <c r="L265" s="82"/>
      <c r="M265" s="218">
        <f t="shared" si="30"/>
        <v>86.091615780885945</v>
      </c>
      <c r="N265" s="10"/>
    </row>
    <row r="266" spans="1:14" ht="81">
      <c r="A266" s="57" t="s">
        <v>191</v>
      </c>
      <c r="B266" s="58">
        <v>803</v>
      </c>
      <c r="C266" s="59" t="s">
        <v>90</v>
      </c>
      <c r="D266" s="59" t="s">
        <v>190</v>
      </c>
      <c r="E266" s="21" t="s">
        <v>192</v>
      </c>
      <c r="F266" s="21"/>
      <c r="G266" s="21"/>
      <c r="H266" s="22"/>
      <c r="I266" s="22"/>
      <c r="J266" s="23">
        <f t="shared" si="33"/>
        <v>76800</v>
      </c>
      <c r="K266" s="23">
        <f t="shared" si="33"/>
        <v>60800</v>
      </c>
      <c r="L266" s="82"/>
      <c r="M266" s="218">
        <f t="shared" si="30"/>
        <v>79.166666666666657</v>
      </c>
      <c r="N266" s="10"/>
    </row>
    <row r="267" spans="1:14" ht="26">
      <c r="A267" s="19" t="s">
        <v>54</v>
      </c>
      <c r="B267" s="16">
        <v>803</v>
      </c>
      <c r="C267" s="54" t="s">
        <v>90</v>
      </c>
      <c r="D267" s="54" t="s">
        <v>190</v>
      </c>
      <c r="E267" s="12" t="s">
        <v>192</v>
      </c>
      <c r="F267" s="12">
        <v>200</v>
      </c>
      <c r="G267" s="12"/>
      <c r="H267" s="17"/>
      <c r="I267" s="17"/>
      <c r="J267" s="18">
        <f t="shared" si="33"/>
        <v>76800</v>
      </c>
      <c r="K267" s="18">
        <f t="shared" si="33"/>
        <v>60800</v>
      </c>
      <c r="L267" s="82"/>
      <c r="M267" s="218">
        <f t="shared" si="30"/>
        <v>79.166666666666657</v>
      </c>
      <c r="N267" s="10"/>
    </row>
    <row r="268" spans="1:14" ht="39">
      <c r="A268" s="19" t="s">
        <v>56</v>
      </c>
      <c r="B268" s="16">
        <v>803</v>
      </c>
      <c r="C268" s="54" t="s">
        <v>90</v>
      </c>
      <c r="D268" s="54" t="s">
        <v>190</v>
      </c>
      <c r="E268" s="12" t="s">
        <v>192</v>
      </c>
      <c r="F268" s="12">
        <v>240</v>
      </c>
      <c r="G268" s="12"/>
      <c r="H268" s="17"/>
      <c r="I268" s="17"/>
      <c r="J268" s="18">
        <f t="shared" si="33"/>
        <v>76800</v>
      </c>
      <c r="K268" s="18">
        <f t="shared" si="33"/>
        <v>60800</v>
      </c>
      <c r="L268" s="82"/>
      <c r="M268" s="218">
        <f t="shared" si="30"/>
        <v>79.166666666666657</v>
      </c>
      <c r="N268" s="10"/>
    </row>
    <row r="269" spans="1:14" ht="39">
      <c r="A269" s="11" t="s">
        <v>66</v>
      </c>
      <c r="B269" s="16">
        <v>803</v>
      </c>
      <c r="C269" s="54" t="s">
        <v>90</v>
      </c>
      <c r="D269" s="54" t="s">
        <v>190</v>
      </c>
      <c r="E269" s="12" t="s">
        <v>192</v>
      </c>
      <c r="F269" s="12">
        <v>244</v>
      </c>
      <c r="G269" s="12"/>
      <c r="H269" s="17"/>
      <c r="I269" s="17"/>
      <c r="J269" s="18">
        <f t="shared" si="33"/>
        <v>76800</v>
      </c>
      <c r="K269" s="18">
        <f t="shared" si="33"/>
        <v>60800</v>
      </c>
      <c r="L269" s="82"/>
      <c r="M269" s="218">
        <f t="shared" si="30"/>
        <v>79.166666666666657</v>
      </c>
      <c r="N269" s="10"/>
    </row>
    <row r="270" spans="1:14">
      <c r="A270" s="13" t="s">
        <v>68</v>
      </c>
      <c r="B270" s="60">
        <v>803</v>
      </c>
      <c r="C270" s="61" t="s">
        <v>90</v>
      </c>
      <c r="D270" s="61" t="s">
        <v>190</v>
      </c>
      <c r="E270" s="51" t="s">
        <v>192</v>
      </c>
      <c r="F270" s="51">
        <v>244</v>
      </c>
      <c r="G270" s="51">
        <v>226</v>
      </c>
      <c r="H270" s="53"/>
      <c r="I270" s="53"/>
      <c r="J270" s="52">
        <f t="shared" si="33"/>
        <v>76800</v>
      </c>
      <c r="K270" s="52">
        <f t="shared" si="33"/>
        <v>60800</v>
      </c>
      <c r="L270" s="82"/>
      <c r="M270" s="218">
        <f t="shared" si="30"/>
        <v>79.166666666666657</v>
      </c>
      <c r="N270" s="10"/>
    </row>
    <row r="271" spans="1:14">
      <c r="A271" s="13" t="s">
        <v>193</v>
      </c>
      <c r="B271" s="60">
        <v>803</v>
      </c>
      <c r="C271" s="61" t="s">
        <v>90</v>
      </c>
      <c r="D271" s="61" t="s">
        <v>190</v>
      </c>
      <c r="E271" s="51" t="s">
        <v>192</v>
      </c>
      <c r="F271" s="51">
        <v>244</v>
      </c>
      <c r="G271" s="51">
        <v>226</v>
      </c>
      <c r="H271" s="53"/>
      <c r="I271" s="53">
        <v>1140</v>
      </c>
      <c r="J271" s="52">
        <v>76800</v>
      </c>
      <c r="K271" s="81">
        <v>60800</v>
      </c>
      <c r="L271" s="82"/>
      <c r="M271" s="218">
        <f t="shared" si="30"/>
        <v>79.166666666666657</v>
      </c>
      <c r="N271" s="10"/>
    </row>
    <row r="272" spans="1:14">
      <c r="A272" s="47" t="s">
        <v>194</v>
      </c>
      <c r="B272" s="58">
        <v>803</v>
      </c>
      <c r="C272" s="59" t="s">
        <v>90</v>
      </c>
      <c r="D272" s="59" t="s">
        <v>190</v>
      </c>
      <c r="E272" s="21" t="s">
        <v>195</v>
      </c>
      <c r="F272" s="21"/>
      <c r="G272" s="21"/>
      <c r="H272" s="22"/>
      <c r="I272" s="53"/>
      <c r="J272" s="23">
        <f t="shared" ref="J272:K276" si="34">J273</f>
        <v>203894</v>
      </c>
      <c r="K272" s="23">
        <f t="shared" si="34"/>
        <v>180854</v>
      </c>
      <c r="L272" s="82"/>
      <c r="M272" s="218">
        <f t="shared" si="30"/>
        <v>88.700010789920242</v>
      </c>
      <c r="N272" s="10"/>
    </row>
    <row r="273" spans="1:14" ht="26">
      <c r="A273" s="19" t="s">
        <v>54</v>
      </c>
      <c r="B273" s="16">
        <v>803</v>
      </c>
      <c r="C273" s="54" t="s">
        <v>90</v>
      </c>
      <c r="D273" s="54" t="s">
        <v>190</v>
      </c>
      <c r="E273" s="12" t="s">
        <v>195</v>
      </c>
      <c r="F273" s="12">
        <v>200</v>
      </c>
      <c r="G273" s="12"/>
      <c r="H273" s="17"/>
      <c r="I273" s="53"/>
      <c r="J273" s="18">
        <f t="shared" si="34"/>
        <v>203894</v>
      </c>
      <c r="K273" s="18">
        <f t="shared" si="34"/>
        <v>180854</v>
      </c>
      <c r="L273" s="82"/>
      <c r="M273" s="218">
        <f t="shared" si="30"/>
        <v>88.700010789920242</v>
      </c>
      <c r="N273" s="10"/>
    </row>
    <row r="274" spans="1:14" ht="39">
      <c r="A274" s="19" t="s">
        <v>56</v>
      </c>
      <c r="B274" s="16">
        <v>803</v>
      </c>
      <c r="C274" s="54" t="s">
        <v>90</v>
      </c>
      <c r="D274" s="54" t="s">
        <v>190</v>
      </c>
      <c r="E274" s="12" t="s">
        <v>195</v>
      </c>
      <c r="F274" s="12">
        <v>240</v>
      </c>
      <c r="G274" s="12"/>
      <c r="H274" s="17"/>
      <c r="I274" s="53"/>
      <c r="J274" s="18">
        <f t="shared" si="34"/>
        <v>203894</v>
      </c>
      <c r="K274" s="18">
        <f t="shared" si="34"/>
        <v>180854</v>
      </c>
      <c r="L274" s="82"/>
      <c r="M274" s="218">
        <f t="shared" si="30"/>
        <v>88.700010789920242</v>
      </c>
      <c r="N274" s="10"/>
    </row>
    <row r="275" spans="1:14" ht="39">
      <c r="A275" s="11" t="s">
        <v>66</v>
      </c>
      <c r="B275" s="16">
        <v>803</v>
      </c>
      <c r="C275" s="54" t="s">
        <v>90</v>
      </c>
      <c r="D275" s="54" t="s">
        <v>190</v>
      </c>
      <c r="E275" s="12" t="s">
        <v>195</v>
      </c>
      <c r="F275" s="12">
        <v>244</v>
      </c>
      <c r="G275" s="12"/>
      <c r="H275" s="17"/>
      <c r="I275" s="53"/>
      <c r="J275" s="18">
        <f t="shared" si="34"/>
        <v>203894</v>
      </c>
      <c r="K275" s="18">
        <f t="shared" si="34"/>
        <v>180854</v>
      </c>
      <c r="L275" s="82"/>
      <c r="M275" s="218">
        <f t="shared" si="30"/>
        <v>88.700010789920242</v>
      </c>
      <c r="N275" s="10"/>
    </row>
    <row r="276" spans="1:14">
      <c r="A276" s="13" t="s">
        <v>68</v>
      </c>
      <c r="B276" s="60">
        <v>803</v>
      </c>
      <c r="C276" s="61" t="s">
        <v>90</v>
      </c>
      <c r="D276" s="61" t="s">
        <v>190</v>
      </c>
      <c r="E276" s="51" t="s">
        <v>195</v>
      </c>
      <c r="F276" s="51">
        <v>244</v>
      </c>
      <c r="G276" s="51">
        <v>226</v>
      </c>
      <c r="H276" s="53"/>
      <c r="I276" s="53"/>
      <c r="J276" s="52">
        <f t="shared" si="34"/>
        <v>203894</v>
      </c>
      <c r="K276" s="52">
        <f t="shared" si="34"/>
        <v>180854</v>
      </c>
      <c r="L276" s="82"/>
      <c r="M276" s="218">
        <f t="shared" si="30"/>
        <v>88.700010789920242</v>
      </c>
      <c r="N276" s="10"/>
    </row>
    <row r="277" spans="1:14">
      <c r="A277" s="13" t="s">
        <v>193</v>
      </c>
      <c r="B277" s="60">
        <v>803</v>
      </c>
      <c r="C277" s="61" t="s">
        <v>90</v>
      </c>
      <c r="D277" s="61" t="s">
        <v>190</v>
      </c>
      <c r="E277" s="51" t="s">
        <v>195</v>
      </c>
      <c r="F277" s="51">
        <v>244</v>
      </c>
      <c r="G277" s="51">
        <v>226</v>
      </c>
      <c r="H277" s="53"/>
      <c r="I277" s="53">
        <v>1140</v>
      </c>
      <c r="J277" s="52">
        <v>203894</v>
      </c>
      <c r="K277" s="52">
        <v>180854</v>
      </c>
      <c r="L277" s="82"/>
      <c r="M277" s="218">
        <f t="shared" si="30"/>
        <v>88.700010789920242</v>
      </c>
      <c r="N277" s="10"/>
    </row>
    <row r="278" spans="1:14">
      <c r="A278" s="15" t="s">
        <v>196</v>
      </c>
      <c r="B278" s="16" t="s">
        <v>12</v>
      </c>
      <c r="C278" s="12" t="s">
        <v>90</v>
      </c>
      <c r="D278" s="12" t="s">
        <v>179</v>
      </c>
      <c r="E278" s="12" t="s">
        <v>0</v>
      </c>
      <c r="F278" s="12" t="s">
        <v>0</v>
      </c>
      <c r="G278" s="12" t="s">
        <v>0</v>
      </c>
      <c r="H278" s="17"/>
      <c r="I278" s="17" t="s">
        <v>0</v>
      </c>
      <c r="J278" s="18">
        <f t="shared" ref="J278:K282" si="35">J279</f>
        <v>41438470.359999999</v>
      </c>
      <c r="K278" s="18">
        <f t="shared" si="35"/>
        <v>39997393.359999999</v>
      </c>
      <c r="L278" s="82"/>
      <c r="M278" s="218">
        <f t="shared" si="30"/>
        <v>96.522369220001295</v>
      </c>
      <c r="N278" s="10"/>
    </row>
    <row r="279" spans="1:14" ht="52">
      <c r="A279" s="19" t="s">
        <v>197</v>
      </c>
      <c r="B279" s="12" t="s">
        <v>12</v>
      </c>
      <c r="C279" s="12" t="s">
        <v>90</v>
      </c>
      <c r="D279" s="12" t="s">
        <v>179</v>
      </c>
      <c r="E279" s="12" t="s">
        <v>198</v>
      </c>
      <c r="F279" s="12" t="s">
        <v>0</v>
      </c>
      <c r="G279" s="12" t="s">
        <v>0</v>
      </c>
      <c r="H279" s="17"/>
      <c r="I279" s="17" t="s">
        <v>0</v>
      </c>
      <c r="J279" s="18">
        <f t="shared" si="35"/>
        <v>41438470.359999999</v>
      </c>
      <c r="K279" s="18">
        <f t="shared" si="35"/>
        <v>39997393.359999999</v>
      </c>
      <c r="L279" s="82"/>
      <c r="M279" s="218">
        <f t="shared" si="30"/>
        <v>96.522369220001295</v>
      </c>
      <c r="N279" s="10"/>
    </row>
    <row r="280" spans="1:14">
      <c r="A280" s="19" t="s">
        <v>199</v>
      </c>
      <c r="B280" s="12" t="s">
        <v>12</v>
      </c>
      <c r="C280" s="12" t="s">
        <v>90</v>
      </c>
      <c r="D280" s="12" t="s">
        <v>179</v>
      </c>
      <c r="E280" s="12" t="s">
        <v>198</v>
      </c>
      <c r="F280" s="12" t="s">
        <v>0</v>
      </c>
      <c r="G280" s="12" t="s">
        <v>0</v>
      </c>
      <c r="H280" s="17"/>
      <c r="I280" s="17" t="s">
        <v>0</v>
      </c>
      <c r="J280" s="18">
        <f t="shared" si="35"/>
        <v>41438470.359999999</v>
      </c>
      <c r="K280" s="18">
        <f t="shared" si="35"/>
        <v>39997393.359999999</v>
      </c>
      <c r="L280" s="82"/>
      <c r="M280" s="218">
        <f t="shared" si="30"/>
        <v>96.522369220001295</v>
      </c>
      <c r="N280" s="10"/>
    </row>
    <row r="281" spans="1:14" ht="40.5">
      <c r="A281" s="20" t="s">
        <v>200</v>
      </c>
      <c r="B281" s="21" t="s">
        <v>12</v>
      </c>
      <c r="C281" s="21" t="s">
        <v>90</v>
      </c>
      <c r="D281" s="21" t="s">
        <v>179</v>
      </c>
      <c r="E281" s="21" t="s">
        <v>201</v>
      </c>
      <c r="F281" s="21" t="s">
        <v>0</v>
      </c>
      <c r="G281" s="21" t="s">
        <v>0</v>
      </c>
      <c r="H281" s="22"/>
      <c r="I281" s="22" t="s">
        <v>0</v>
      </c>
      <c r="J281" s="23">
        <f t="shared" si="35"/>
        <v>41438470.359999999</v>
      </c>
      <c r="K281" s="23">
        <f t="shared" si="35"/>
        <v>39997393.359999999</v>
      </c>
      <c r="L281" s="82"/>
      <c r="M281" s="218">
        <f t="shared" si="30"/>
        <v>96.522369220001295</v>
      </c>
      <c r="N281" s="10"/>
    </row>
    <row r="282" spans="1:14" ht="26">
      <c r="A282" s="19" t="s">
        <v>54</v>
      </c>
      <c r="B282" s="12" t="s">
        <v>12</v>
      </c>
      <c r="C282" s="12" t="s">
        <v>90</v>
      </c>
      <c r="D282" s="12" t="s">
        <v>179</v>
      </c>
      <c r="E282" s="12" t="s">
        <v>201</v>
      </c>
      <c r="F282" s="12" t="s">
        <v>55</v>
      </c>
      <c r="G282" s="12" t="s">
        <v>0</v>
      </c>
      <c r="H282" s="17"/>
      <c r="I282" s="17" t="s">
        <v>0</v>
      </c>
      <c r="J282" s="18">
        <f t="shared" si="35"/>
        <v>41438470.359999999</v>
      </c>
      <c r="K282" s="18">
        <f t="shared" si="35"/>
        <v>39997393.359999999</v>
      </c>
      <c r="L282" s="82"/>
      <c r="M282" s="218">
        <f t="shared" si="30"/>
        <v>96.522369220001295</v>
      </c>
      <c r="N282" s="10"/>
    </row>
    <row r="283" spans="1:14" ht="39">
      <c r="A283" s="19" t="s">
        <v>56</v>
      </c>
      <c r="B283" s="12" t="s">
        <v>12</v>
      </c>
      <c r="C283" s="12" t="s">
        <v>90</v>
      </c>
      <c r="D283" s="12" t="s">
        <v>179</v>
      </c>
      <c r="E283" s="12" t="s">
        <v>201</v>
      </c>
      <c r="F283" s="12" t="s">
        <v>57</v>
      </c>
      <c r="G283" s="12" t="s">
        <v>0</v>
      </c>
      <c r="H283" s="17"/>
      <c r="I283" s="17" t="s">
        <v>0</v>
      </c>
      <c r="J283" s="18">
        <f>J284+J287</f>
        <v>41438470.359999999</v>
      </c>
      <c r="K283" s="18">
        <f>K284+K287</f>
        <v>39997393.359999999</v>
      </c>
      <c r="L283" s="82"/>
      <c r="M283" s="218">
        <f t="shared" si="30"/>
        <v>96.522369220001295</v>
      </c>
      <c r="N283" s="10"/>
    </row>
    <row r="284" spans="1:14" ht="39">
      <c r="A284" s="11" t="s">
        <v>145</v>
      </c>
      <c r="B284" s="12" t="s">
        <v>12</v>
      </c>
      <c r="C284" s="12" t="s">
        <v>90</v>
      </c>
      <c r="D284" s="12" t="s">
        <v>179</v>
      </c>
      <c r="E284" s="12" t="s">
        <v>201</v>
      </c>
      <c r="F284" s="12" t="s">
        <v>146</v>
      </c>
      <c r="G284" s="12" t="s">
        <v>0</v>
      </c>
      <c r="H284" s="17"/>
      <c r="I284" s="17" t="s">
        <v>0</v>
      </c>
      <c r="J284" s="18">
        <f>J285</f>
        <v>8418463.3800000008</v>
      </c>
      <c r="K284" s="18">
        <f>K285</f>
        <v>8418463.3800000008</v>
      </c>
      <c r="L284" s="82"/>
      <c r="M284" s="218">
        <f t="shared" si="30"/>
        <v>100</v>
      </c>
      <c r="N284" s="10"/>
    </row>
    <row r="285" spans="1:14">
      <c r="A285" s="13" t="s">
        <v>147</v>
      </c>
      <c r="B285" s="24" t="s">
        <v>12</v>
      </c>
      <c r="C285" s="24" t="s">
        <v>90</v>
      </c>
      <c r="D285" s="24" t="s">
        <v>179</v>
      </c>
      <c r="E285" s="51" t="s">
        <v>201</v>
      </c>
      <c r="F285" s="24" t="s">
        <v>146</v>
      </c>
      <c r="G285" s="13" t="s">
        <v>94</v>
      </c>
      <c r="H285" s="14"/>
      <c r="I285" s="14" t="s">
        <v>0</v>
      </c>
      <c r="J285" s="25">
        <f>J286</f>
        <v>8418463.3800000008</v>
      </c>
      <c r="K285" s="25">
        <f>K286</f>
        <v>8418463.3800000008</v>
      </c>
      <c r="L285" s="82"/>
      <c r="M285" s="218">
        <f t="shared" si="30"/>
        <v>100</v>
      </c>
      <c r="N285" s="10"/>
    </row>
    <row r="286" spans="1:14" ht="26">
      <c r="A286" s="13" t="s">
        <v>148</v>
      </c>
      <c r="B286" s="24" t="s">
        <v>12</v>
      </c>
      <c r="C286" s="24" t="s">
        <v>90</v>
      </c>
      <c r="D286" s="24" t="s">
        <v>179</v>
      </c>
      <c r="E286" s="51" t="s">
        <v>201</v>
      </c>
      <c r="F286" s="24">
        <v>243</v>
      </c>
      <c r="G286" s="13" t="s">
        <v>94</v>
      </c>
      <c r="H286" s="14"/>
      <c r="I286" s="14" t="s">
        <v>113</v>
      </c>
      <c r="J286" s="25">
        <v>8418463.3800000008</v>
      </c>
      <c r="K286" s="25">
        <v>8418463.3800000008</v>
      </c>
      <c r="L286" s="82"/>
      <c r="M286" s="218">
        <f t="shared" si="30"/>
        <v>100</v>
      </c>
      <c r="N286" s="10"/>
    </row>
    <row r="287" spans="1:14" ht="39">
      <c r="A287" s="11" t="s">
        <v>66</v>
      </c>
      <c r="B287" s="12" t="s">
        <v>12</v>
      </c>
      <c r="C287" s="12" t="s">
        <v>90</v>
      </c>
      <c r="D287" s="12" t="s">
        <v>179</v>
      </c>
      <c r="E287" s="12" t="s">
        <v>201</v>
      </c>
      <c r="F287" s="12" t="s">
        <v>67</v>
      </c>
      <c r="G287" s="12" t="s">
        <v>0</v>
      </c>
      <c r="H287" s="17"/>
      <c r="I287" s="17" t="s">
        <v>0</v>
      </c>
      <c r="J287" s="18">
        <f>J288+J291+J293+J295</f>
        <v>33020006.979999997</v>
      </c>
      <c r="K287" s="18">
        <f>K288+K291+K293+K295</f>
        <v>31578929.979999997</v>
      </c>
      <c r="L287" s="82"/>
      <c r="M287" s="218">
        <f t="shared" si="30"/>
        <v>95.635745925575208</v>
      </c>
      <c r="N287" s="10"/>
    </row>
    <row r="288" spans="1:14">
      <c r="A288" s="13" t="s">
        <v>93</v>
      </c>
      <c r="B288" s="24" t="s">
        <v>12</v>
      </c>
      <c r="C288" s="24" t="s">
        <v>90</v>
      </c>
      <c r="D288" s="24" t="s">
        <v>179</v>
      </c>
      <c r="E288" s="51" t="s">
        <v>201</v>
      </c>
      <c r="F288" s="24" t="s">
        <v>67</v>
      </c>
      <c r="G288" s="13" t="s">
        <v>94</v>
      </c>
      <c r="H288" s="14"/>
      <c r="I288" s="14" t="s">
        <v>0</v>
      </c>
      <c r="J288" s="25">
        <f>J289+J290</f>
        <v>30484965.769999996</v>
      </c>
      <c r="K288" s="25">
        <f>K289+K290</f>
        <v>29043888.769999996</v>
      </c>
      <c r="L288" s="82"/>
      <c r="M288" s="218">
        <f t="shared" si="30"/>
        <v>95.272827232700536</v>
      </c>
      <c r="N288" s="10"/>
    </row>
    <row r="289" spans="1:14" ht="26">
      <c r="A289" s="13" t="s">
        <v>148</v>
      </c>
      <c r="B289" s="24" t="s">
        <v>12</v>
      </c>
      <c r="C289" s="24" t="s">
        <v>90</v>
      </c>
      <c r="D289" s="24" t="s">
        <v>179</v>
      </c>
      <c r="E289" s="51" t="s">
        <v>201</v>
      </c>
      <c r="F289" s="24" t="s">
        <v>67</v>
      </c>
      <c r="G289" s="13" t="s">
        <v>94</v>
      </c>
      <c r="H289" s="14"/>
      <c r="I289" s="14" t="s">
        <v>113</v>
      </c>
      <c r="J289" s="25">
        <v>19504775.239999998</v>
      </c>
      <c r="K289" s="25">
        <v>19504775.239999998</v>
      </c>
      <c r="L289" s="82"/>
      <c r="M289" s="218">
        <f t="shared" si="30"/>
        <v>100</v>
      </c>
      <c r="N289" s="10"/>
    </row>
    <row r="290" spans="1:14" ht="26">
      <c r="A290" s="13" t="s">
        <v>149</v>
      </c>
      <c r="B290" s="24" t="s">
        <v>12</v>
      </c>
      <c r="C290" s="24" t="s">
        <v>90</v>
      </c>
      <c r="D290" s="24" t="s">
        <v>179</v>
      </c>
      <c r="E290" s="51" t="s">
        <v>201</v>
      </c>
      <c r="F290" s="24" t="s">
        <v>67</v>
      </c>
      <c r="G290" s="13" t="s">
        <v>94</v>
      </c>
      <c r="H290" s="14"/>
      <c r="I290" s="14">
        <v>1111</v>
      </c>
      <c r="J290" s="25">
        <v>10980190.529999999</v>
      </c>
      <c r="K290" s="25">
        <v>9539113.5299999993</v>
      </c>
      <c r="L290" s="82"/>
      <c r="M290" s="218">
        <f t="shared" ref="M290:M335" si="36">K290/J290*100</f>
        <v>86.875664897956923</v>
      </c>
      <c r="N290" s="10"/>
    </row>
    <row r="291" spans="1:14">
      <c r="A291" s="13" t="s">
        <v>68</v>
      </c>
      <c r="B291" s="24" t="s">
        <v>12</v>
      </c>
      <c r="C291" s="24" t="s">
        <v>90</v>
      </c>
      <c r="D291" s="24" t="s">
        <v>179</v>
      </c>
      <c r="E291" s="51" t="s">
        <v>201</v>
      </c>
      <c r="F291" s="24" t="s">
        <v>67</v>
      </c>
      <c r="G291" s="13" t="s">
        <v>69</v>
      </c>
      <c r="H291" s="14"/>
      <c r="I291" s="14" t="s">
        <v>0</v>
      </c>
      <c r="J291" s="25">
        <f>J292</f>
        <v>2396081.21</v>
      </c>
      <c r="K291" s="25">
        <f>K292</f>
        <v>2396081.21</v>
      </c>
      <c r="L291" s="82"/>
      <c r="M291" s="218">
        <f t="shared" si="36"/>
        <v>100</v>
      </c>
      <c r="N291" s="10"/>
    </row>
    <row r="292" spans="1:14" ht="26">
      <c r="A292" s="13" t="s">
        <v>202</v>
      </c>
      <c r="B292" s="24" t="s">
        <v>12</v>
      </c>
      <c r="C292" s="24" t="s">
        <v>90</v>
      </c>
      <c r="D292" s="24" t="s">
        <v>179</v>
      </c>
      <c r="E292" s="51" t="s">
        <v>201</v>
      </c>
      <c r="F292" s="24" t="s">
        <v>67</v>
      </c>
      <c r="G292" s="13" t="s">
        <v>69</v>
      </c>
      <c r="H292" s="14"/>
      <c r="I292" s="14" t="s">
        <v>120</v>
      </c>
      <c r="J292" s="25">
        <v>2396081.21</v>
      </c>
      <c r="K292" s="25">
        <v>2396081.21</v>
      </c>
      <c r="L292" s="82"/>
      <c r="M292" s="218">
        <f t="shared" si="36"/>
        <v>100</v>
      </c>
      <c r="N292" s="10"/>
    </row>
    <row r="293" spans="1:14">
      <c r="A293" s="13" t="s">
        <v>79</v>
      </c>
      <c r="B293" s="24" t="s">
        <v>12</v>
      </c>
      <c r="C293" s="24" t="s">
        <v>90</v>
      </c>
      <c r="D293" s="24" t="s">
        <v>179</v>
      </c>
      <c r="E293" s="51" t="s">
        <v>201</v>
      </c>
      <c r="F293" s="24" t="s">
        <v>67</v>
      </c>
      <c r="G293" s="13" t="s">
        <v>80</v>
      </c>
      <c r="H293" s="14"/>
      <c r="I293" s="14" t="s">
        <v>0</v>
      </c>
      <c r="J293" s="25">
        <f>J294</f>
        <v>42000</v>
      </c>
      <c r="K293" s="25">
        <f>K294</f>
        <v>42000</v>
      </c>
      <c r="L293" s="82"/>
      <c r="M293" s="218">
        <f t="shared" si="36"/>
        <v>100</v>
      </c>
      <c r="N293" s="10"/>
    </row>
    <row r="294" spans="1:14" ht="26">
      <c r="A294" s="13" t="s">
        <v>203</v>
      </c>
      <c r="B294" s="24" t="s">
        <v>12</v>
      </c>
      <c r="C294" s="24" t="s">
        <v>90</v>
      </c>
      <c r="D294" s="24" t="s">
        <v>179</v>
      </c>
      <c r="E294" s="51" t="s">
        <v>201</v>
      </c>
      <c r="F294" s="24" t="s">
        <v>67</v>
      </c>
      <c r="G294" s="13" t="s">
        <v>80</v>
      </c>
      <c r="H294" s="14"/>
      <c r="I294" s="14" t="s">
        <v>82</v>
      </c>
      <c r="J294" s="25">
        <v>42000</v>
      </c>
      <c r="K294" s="25">
        <v>42000</v>
      </c>
      <c r="L294" s="82"/>
      <c r="M294" s="218">
        <f t="shared" si="36"/>
        <v>100</v>
      </c>
      <c r="N294" s="10"/>
    </row>
    <row r="295" spans="1:14">
      <c r="A295" s="13" t="s">
        <v>185</v>
      </c>
      <c r="B295" s="24" t="s">
        <v>12</v>
      </c>
      <c r="C295" s="24" t="s">
        <v>90</v>
      </c>
      <c r="D295" s="24" t="s">
        <v>179</v>
      </c>
      <c r="E295" s="51" t="s">
        <v>201</v>
      </c>
      <c r="F295" s="24" t="s">
        <v>67</v>
      </c>
      <c r="G295" s="13">
        <v>340</v>
      </c>
      <c r="H295" s="14"/>
      <c r="I295" s="14"/>
      <c r="J295" s="25">
        <f>J296</f>
        <v>96960</v>
      </c>
      <c r="K295" s="25">
        <f>K296</f>
        <v>96960</v>
      </c>
      <c r="L295" s="82"/>
      <c r="M295" s="218">
        <f t="shared" si="36"/>
        <v>100</v>
      </c>
      <c r="N295" s="10"/>
    </row>
    <row r="296" spans="1:14">
      <c r="A296" s="13" t="s">
        <v>204</v>
      </c>
      <c r="B296" s="24" t="s">
        <v>12</v>
      </c>
      <c r="C296" s="24" t="s">
        <v>90</v>
      </c>
      <c r="D296" s="24" t="s">
        <v>179</v>
      </c>
      <c r="E296" s="51" t="s">
        <v>201</v>
      </c>
      <c r="F296" s="24" t="s">
        <v>67</v>
      </c>
      <c r="G296" s="13">
        <v>340</v>
      </c>
      <c r="H296" s="14"/>
      <c r="I296" s="14">
        <v>1123</v>
      </c>
      <c r="J296" s="25">
        <v>96960</v>
      </c>
      <c r="K296" s="25">
        <v>96960</v>
      </c>
      <c r="L296" s="82"/>
      <c r="M296" s="218">
        <f t="shared" si="36"/>
        <v>100</v>
      </c>
      <c r="N296" s="10"/>
    </row>
    <row r="297" spans="1:14" ht="26">
      <c r="A297" s="15" t="s">
        <v>205</v>
      </c>
      <c r="B297" s="16" t="s">
        <v>12</v>
      </c>
      <c r="C297" s="12" t="s">
        <v>90</v>
      </c>
      <c r="D297" s="12" t="s">
        <v>206</v>
      </c>
      <c r="E297" s="12" t="s">
        <v>0</v>
      </c>
      <c r="F297" s="12" t="s">
        <v>0</v>
      </c>
      <c r="G297" s="12" t="s">
        <v>0</v>
      </c>
      <c r="H297" s="17"/>
      <c r="I297" s="17" t="s">
        <v>0</v>
      </c>
      <c r="J297" s="18">
        <f>J298+J313</f>
        <v>3051211.27</v>
      </c>
      <c r="K297" s="18">
        <f>K298+K313</f>
        <v>2494109.8200000003</v>
      </c>
      <c r="L297" s="82"/>
      <c r="M297" s="218">
        <f t="shared" si="36"/>
        <v>81.741629775771003</v>
      </c>
      <c r="N297" s="10"/>
    </row>
    <row r="298" spans="1:14" ht="52">
      <c r="A298" s="19" t="s">
        <v>207</v>
      </c>
      <c r="B298" s="12" t="s">
        <v>12</v>
      </c>
      <c r="C298" s="12" t="s">
        <v>90</v>
      </c>
      <c r="D298" s="12" t="s">
        <v>206</v>
      </c>
      <c r="E298" s="12" t="s">
        <v>208</v>
      </c>
      <c r="F298" s="12" t="s">
        <v>0</v>
      </c>
      <c r="G298" s="12" t="s">
        <v>0</v>
      </c>
      <c r="H298" s="17"/>
      <c r="I298" s="17" t="s">
        <v>0</v>
      </c>
      <c r="J298" s="18">
        <f>J299+J303+J309</f>
        <v>1600000</v>
      </c>
      <c r="K298" s="18">
        <f>K299+K303+K309</f>
        <v>1600000</v>
      </c>
      <c r="L298" s="82"/>
      <c r="M298" s="218">
        <f t="shared" si="36"/>
        <v>100</v>
      </c>
      <c r="N298" s="10"/>
    </row>
    <row r="299" spans="1:14" ht="27">
      <c r="A299" s="20" t="s">
        <v>209</v>
      </c>
      <c r="B299" s="21" t="s">
        <v>12</v>
      </c>
      <c r="C299" s="21" t="s">
        <v>90</v>
      </c>
      <c r="D299" s="21" t="s">
        <v>206</v>
      </c>
      <c r="E299" s="21" t="s">
        <v>210</v>
      </c>
      <c r="F299" s="21" t="s">
        <v>0</v>
      </c>
      <c r="G299" s="21" t="s">
        <v>0</v>
      </c>
      <c r="H299" s="22"/>
      <c r="I299" s="22" t="s">
        <v>0</v>
      </c>
      <c r="J299" s="23">
        <f t="shared" ref="J299:K301" si="37">J300</f>
        <v>800000</v>
      </c>
      <c r="K299" s="23">
        <f t="shared" si="37"/>
        <v>800000</v>
      </c>
      <c r="L299" s="82"/>
      <c r="M299" s="218">
        <f t="shared" si="36"/>
        <v>100</v>
      </c>
      <c r="N299" s="10"/>
    </row>
    <row r="300" spans="1:14">
      <c r="A300" s="19" t="s">
        <v>124</v>
      </c>
      <c r="B300" s="12" t="s">
        <v>12</v>
      </c>
      <c r="C300" s="12" t="s">
        <v>90</v>
      </c>
      <c r="D300" s="12" t="s">
        <v>206</v>
      </c>
      <c r="E300" s="12" t="s">
        <v>210</v>
      </c>
      <c r="F300" s="12" t="s">
        <v>125</v>
      </c>
      <c r="G300" s="12" t="s">
        <v>0</v>
      </c>
      <c r="H300" s="17"/>
      <c r="I300" s="17" t="s">
        <v>0</v>
      </c>
      <c r="J300" s="18">
        <f t="shared" si="37"/>
        <v>800000</v>
      </c>
      <c r="K300" s="18">
        <f t="shared" si="37"/>
        <v>800000</v>
      </c>
      <c r="L300" s="82"/>
      <c r="M300" s="218">
        <f t="shared" si="36"/>
        <v>100</v>
      </c>
      <c r="N300" s="10"/>
    </row>
    <row r="301" spans="1:14" ht="65">
      <c r="A301" s="11" t="s">
        <v>211</v>
      </c>
      <c r="B301" s="12" t="s">
        <v>12</v>
      </c>
      <c r="C301" s="12" t="s">
        <v>90</v>
      </c>
      <c r="D301" s="12" t="s">
        <v>206</v>
      </c>
      <c r="E301" s="12" t="s">
        <v>210</v>
      </c>
      <c r="F301" s="12" t="s">
        <v>212</v>
      </c>
      <c r="G301" s="12" t="s">
        <v>0</v>
      </c>
      <c r="H301" s="17"/>
      <c r="I301" s="17" t="s">
        <v>0</v>
      </c>
      <c r="J301" s="18">
        <f t="shared" si="37"/>
        <v>800000</v>
      </c>
      <c r="K301" s="18">
        <f t="shared" si="37"/>
        <v>800000</v>
      </c>
      <c r="L301" s="82"/>
      <c r="M301" s="218">
        <f t="shared" si="36"/>
        <v>100</v>
      </c>
      <c r="N301" s="10"/>
    </row>
    <row r="302" spans="1:14">
      <c r="A302" s="13" t="s">
        <v>213</v>
      </c>
      <c r="B302" s="24" t="s">
        <v>12</v>
      </c>
      <c r="C302" s="24" t="s">
        <v>90</v>
      </c>
      <c r="D302" s="24" t="s">
        <v>206</v>
      </c>
      <c r="E302" s="51" t="s">
        <v>210</v>
      </c>
      <c r="F302" s="24">
        <v>814</v>
      </c>
      <c r="G302" s="13" t="s">
        <v>59</v>
      </c>
      <c r="H302" s="14"/>
      <c r="I302" s="14" t="s">
        <v>0</v>
      </c>
      <c r="J302" s="25">
        <v>800000</v>
      </c>
      <c r="K302" s="81">
        <v>800000</v>
      </c>
      <c r="L302" s="82"/>
      <c r="M302" s="218">
        <f t="shared" si="36"/>
        <v>100</v>
      </c>
      <c r="N302" s="10"/>
    </row>
    <row r="303" spans="1:14" ht="27">
      <c r="A303" s="20" t="s">
        <v>214</v>
      </c>
      <c r="B303" s="21" t="s">
        <v>12</v>
      </c>
      <c r="C303" s="21" t="s">
        <v>90</v>
      </c>
      <c r="D303" s="21" t="s">
        <v>206</v>
      </c>
      <c r="E303" s="21" t="s">
        <v>215</v>
      </c>
      <c r="F303" s="21" t="s">
        <v>0</v>
      </c>
      <c r="G303" s="21" t="s">
        <v>0</v>
      </c>
      <c r="H303" s="22"/>
      <c r="I303" s="22" t="s">
        <v>0</v>
      </c>
      <c r="J303" s="23">
        <f t="shared" ref="J303:K305" si="38">J304</f>
        <v>250000</v>
      </c>
      <c r="K303" s="23">
        <f t="shared" si="38"/>
        <v>250000</v>
      </c>
      <c r="L303" s="82"/>
      <c r="M303" s="218">
        <f t="shared" si="36"/>
        <v>100</v>
      </c>
      <c r="N303" s="10"/>
    </row>
    <row r="304" spans="1:14" ht="26">
      <c r="A304" s="19" t="s">
        <v>54</v>
      </c>
      <c r="B304" s="12" t="s">
        <v>12</v>
      </c>
      <c r="C304" s="12" t="s">
        <v>90</v>
      </c>
      <c r="D304" s="12" t="s">
        <v>206</v>
      </c>
      <c r="E304" s="12" t="s">
        <v>215</v>
      </c>
      <c r="F304" s="12" t="s">
        <v>55</v>
      </c>
      <c r="G304" s="12" t="s">
        <v>0</v>
      </c>
      <c r="H304" s="17"/>
      <c r="I304" s="17" t="s">
        <v>0</v>
      </c>
      <c r="J304" s="18">
        <f t="shared" si="38"/>
        <v>250000</v>
      </c>
      <c r="K304" s="18">
        <f t="shared" si="38"/>
        <v>250000</v>
      </c>
      <c r="L304" s="82"/>
      <c r="M304" s="218">
        <f t="shared" si="36"/>
        <v>100</v>
      </c>
      <c r="N304" s="10"/>
    </row>
    <row r="305" spans="1:14" ht="39">
      <c r="A305" s="19" t="s">
        <v>56</v>
      </c>
      <c r="B305" s="12" t="s">
        <v>12</v>
      </c>
      <c r="C305" s="12" t="s">
        <v>90</v>
      </c>
      <c r="D305" s="12" t="s">
        <v>206</v>
      </c>
      <c r="E305" s="12" t="s">
        <v>215</v>
      </c>
      <c r="F305" s="12" t="s">
        <v>57</v>
      </c>
      <c r="G305" s="12" t="s">
        <v>0</v>
      </c>
      <c r="H305" s="17"/>
      <c r="I305" s="17" t="s">
        <v>0</v>
      </c>
      <c r="J305" s="18">
        <f t="shared" si="38"/>
        <v>250000</v>
      </c>
      <c r="K305" s="18">
        <f t="shared" si="38"/>
        <v>250000</v>
      </c>
      <c r="L305" s="82"/>
      <c r="M305" s="218">
        <f t="shared" si="36"/>
        <v>100</v>
      </c>
      <c r="N305" s="10"/>
    </row>
    <row r="306" spans="1:14" ht="39">
      <c r="A306" s="11" t="s">
        <v>66</v>
      </c>
      <c r="B306" s="12" t="s">
        <v>12</v>
      </c>
      <c r="C306" s="12" t="s">
        <v>90</v>
      </c>
      <c r="D306" s="12" t="s">
        <v>206</v>
      </c>
      <c r="E306" s="12" t="s">
        <v>215</v>
      </c>
      <c r="F306" s="12" t="s">
        <v>67</v>
      </c>
      <c r="G306" s="12" t="s">
        <v>0</v>
      </c>
      <c r="H306" s="17"/>
      <c r="I306" s="17" t="s">
        <v>0</v>
      </c>
      <c r="J306" s="18">
        <f>J307</f>
        <v>250000</v>
      </c>
      <c r="K306" s="18">
        <f>K307</f>
        <v>250000</v>
      </c>
      <c r="L306" s="82"/>
      <c r="M306" s="218">
        <f t="shared" si="36"/>
        <v>100</v>
      </c>
      <c r="N306" s="10"/>
    </row>
    <row r="307" spans="1:14">
      <c r="A307" s="13" t="s">
        <v>68</v>
      </c>
      <c r="B307" s="24" t="s">
        <v>12</v>
      </c>
      <c r="C307" s="24" t="s">
        <v>90</v>
      </c>
      <c r="D307" s="24" t="s">
        <v>206</v>
      </c>
      <c r="E307" s="51" t="s">
        <v>215</v>
      </c>
      <c r="F307" s="24" t="s">
        <v>67</v>
      </c>
      <c r="G307" s="13" t="s">
        <v>69</v>
      </c>
      <c r="H307" s="14"/>
      <c r="I307" s="14" t="s">
        <v>0</v>
      </c>
      <c r="J307" s="25">
        <f>J308</f>
        <v>250000</v>
      </c>
      <c r="K307" s="25">
        <f>K308</f>
        <v>250000</v>
      </c>
      <c r="L307" s="82"/>
      <c r="M307" s="218">
        <f t="shared" si="36"/>
        <v>100</v>
      </c>
      <c r="N307" s="10"/>
    </row>
    <row r="308" spans="1:14">
      <c r="A308" s="13" t="s">
        <v>216</v>
      </c>
      <c r="B308" s="24" t="s">
        <v>12</v>
      </c>
      <c r="C308" s="24" t="s">
        <v>90</v>
      </c>
      <c r="D308" s="24" t="s">
        <v>206</v>
      </c>
      <c r="E308" s="51" t="s">
        <v>215</v>
      </c>
      <c r="F308" s="24" t="s">
        <v>67</v>
      </c>
      <c r="G308" s="13" t="s">
        <v>69</v>
      </c>
      <c r="H308" s="14"/>
      <c r="I308" s="14">
        <v>1140</v>
      </c>
      <c r="J308" s="25">
        <v>250000</v>
      </c>
      <c r="K308" s="25">
        <v>250000</v>
      </c>
      <c r="L308" s="82"/>
      <c r="M308" s="218">
        <f t="shared" si="36"/>
        <v>100</v>
      </c>
      <c r="N308" s="10"/>
    </row>
    <row r="309" spans="1:14" ht="27">
      <c r="A309" s="20" t="s">
        <v>217</v>
      </c>
      <c r="B309" s="21" t="s">
        <v>12</v>
      </c>
      <c r="C309" s="21" t="s">
        <v>90</v>
      </c>
      <c r="D309" s="21" t="s">
        <v>206</v>
      </c>
      <c r="E309" s="21" t="s">
        <v>218</v>
      </c>
      <c r="F309" s="21" t="s">
        <v>0</v>
      </c>
      <c r="G309" s="21" t="s">
        <v>0</v>
      </c>
      <c r="H309" s="22"/>
      <c r="I309" s="22" t="s">
        <v>0</v>
      </c>
      <c r="J309" s="23">
        <f t="shared" ref="J309:K311" si="39">J310</f>
        <v>550000</v>
      </c>
      <c r="K309" s="23">
        <f t="shared" si="39"/>
        <v>550000</v>
      </c>
      <c r="L309" s="82"/>
      <c r="M309" s="218">
        <f t="shared" si="36"/>
        <v>100</v>
      </c>
      <c r="N309" s="10"/>
    </row>
    <row r="310" spans="1:14">
      <c r="A310" s="19" t="s">
        <v>124</v>
      </c>
      <c r="B310" s="12" t="s">
        <v>12</v>
      </c>
      <c r="C310" s="12" t="s">
        <v>90</v>
      </c>
      <c r="D310" s="12" t="s">
        <v>206</v>
      </c>
      <c r="E310" s="12" t="s">
        <v>218</v>
      </c>
      <c r="F310" s="12" t="s">
        <v>125</v>
      </c>
      <c r="G310" s="12" t="s">
        <v>0</v>
      </c>
      <c r="H310" s="17"/>
      <c r="I310" s="17" t="s">
        <v>0</v>
      </c>
      <c r="J310" s="18">
        <f t="shared" si="39"/>
        <v>550000</v>
      </c>
      <c r="K310" s="18">
        <f t="shared" si="39"/>
        <v>550000</v>
      </c>
      <c r="L310" s="82"/>
      <c r="M310" s="218">
        <f t="shared" si="36"/>
        <v>100</v>
      </c>
      <c r="N310" s="10"/>
    </row>
    <row r="311" spans="1:14" ht="65">
      <c r="A311" s="11" t="s">
        <v>211</v>
      </c>
      <c r="B311" s="12" t="s">
        <v>12</v>
      </c>
      <c r="C311" s="12" t="s">
        <v>90</v>
      </c>
      <c r="D311" s="12" t="s">
        <v>206</v>
      </c>
      <c r="E311" s="12" t="s">
        <v>218</v>
      </c>
      <c r="F311" s="12" t="s">
        <v>212</v>
      </c>
      <c r="G311" s="12" t="s">
        <v>0</v>
      </c>
      <c r="H311" s="17"/>
      <c r="I311" s="17" t="s">
        <v>0</v>
      </c>
      <c r="J311" s="18">
        <f t="shared" si="39"/>
        <v>550000</v>
      </c>
      <c r="K311" s="18">
        <f t="shared" si="39"/>
        <v>550000</v>
      </c>
      <c r="L311" s="82"/>
      <c r="M311" s="218">
        <f t="shared" si="36"/>
        <v>100</v>
      </c>
      <c r="N311" s="10"/>
    </row>
    <row r="312" spans="1:14">
      <c r="A312" s="13" t="s">
        <v>213</v>
      </c>
      <c r="B312" s="24" t="s">
        <v>12</v>
      </c>
      <c r="C312" s="24" t="s">
        <v>90</v>
      </c>
      <c r="D312" s="24" t="s">
        <v>206</v>
      </c>
      <c r="E312" s="51" t="s">
        <v>218</v>
      </c>
      <c r="F312" s="24">
        <v>814</v>
      </c>
      <c r="G312" s="13" t="s">
        <v>59</v>
      </c>
      <c r="H312" s="14"/>
      <c r="I312" s="14" t="s">
        <v>0</v>
      </c>
      <c r="J312" s="25">
        <v>550000</v>
      </c>
      <c r="K312" s="81">
        <v>550000</v>
      </c>
      <c r="L312" s="82"/>
      <c r="M312" s="218">
        <f t="shared" si="36"/>
        <v>100</v>
      </c>
      <c r="N312" s="10"/>
    </row>
    <row r="313" spans="1:14">
      <c r="A313" s="19" t="s">
        <v>18</v>
      </c>
      <c r="B313" s="12" t="s">
        <v>12</v>
      </c>
      <c r="C313" s="12" t="s">
        <v>90</v>
      </c>
      <c r="D313" s="12" t="s">
        <v>206</v>
      </c>
      <c r="E313" s="12" t="s">
        <v>19</v>
      </c>
      <c r="F313" s="12" t="s">
        <v>0</v>
      </c>
      <c r="G313" s="12" t="s">
        <v>0</v>
      </c>
      <c r="H313" s="17"/>
      <c r="I313" s="17" t="s">
        <v>0</v>
      </c>
      <c r="J313" s="18">
        <f t="shared" ref="J313:K318" si="40">J314</f>
        <v>1451211.27</v>
      </c>
      <c r="K313" s="18">
        <f t="shared" si="40"/>
        <v>894109.82000000007</v>
      </c>
      <c r="L313" s="82"/>
      <c r="M313" s="218">
        <f t="shared" si="36"/>
        <v>61.611278694107718</v>
      </c>
      <c r="N313" s="10"/>
    </row>
    <row r="314" spans="1:14">
      <c r="A314" s="19" t="s">
        <v>139</v>
      </c>
      <c r="B314" s="12" t="s">
        <v>12</v>
      </c>
      <c r="C314" s="12" t="s">
        <v>90</v>
      </c>
      <c r="D314" s="12" t="s">
        <v>206</v>
      </c>
      <c r="E314" s="12" t="s">
        <v>140</v>
      </c>
      <c r="F314" s="12" t="s">
        <v>0</v>
      </c>
      <c r="G314" s="12" t="s">
        <v>0</v>
      </c>
      <c r="H314" s="17"/>
      <c r="I314" s="17" t="s">
        <v>0</v>
      </c>
      <c r="J314" s="18">
        <f t="shared" si="40"/>
        <v>1451211.27</v>
      </c>
      <c r="K314" s="18">
        <f t="shared" si="40"/>
        <v>894109.82000000007</v>
      </c>
      <c r="L314" s="82"/>
      <c r="M314" s="218">
        <f t="shared" si="36"/>
        <v>61.611278694107718</v>
      </c>
      <c r="N314" s="10"/>
    </row>
    <row r="315" spans="1:14" ht="27">
      <c r="A315" s="20" t="s">
        <v>143</v>
      </c>
      <c r="B315" s="21" t="s">
        <v>12</v>
      </c>
      <c r="C315" s="21" t="s">
        <v>90</v>
      </c>
      <c r="D315" s="21" t="s">
        <v>206</v>
      </c>
      <c r="E315" s="21" t="s">
        <v>144</v>
      </c>
      <c r="F315" s="21" t="s">
        <v>0</v>
      </c>
      <c r="G315" s="21" t="s">
        <v>0</v>
      </c>
      <c r="H315" s="22"/>
      <c r="I315" s="22" t="s">
        <v>0</v>
      </c>
      <c r="J315" s="23">
        <f t="shared" si="40"/>
        <v>1451211.27</v>
      </c>
      <c r="K315" s="23">
        <f t="shared" si="40"/>
        <v>894109.82000000007</v>
      </c>
      <c r="L315" s="82"/>
      <c r="M315" s="218">
        <f t="shared" si="36"/>
        <v>61.611278694107718</v>
      </c>
      <c r="N315" s="10"/>
    </row>
    <row r="316" spans="1:14" ht="26">
      <c r="A316" s="19" t="s">
        <v>54</v>
      </c>
      <c r="B316" s="12" t="s">
        <v>12</v>
      </c>
      <c r="C316" s="12" t="s">
        <v>90</v>
      </c>
      <c r="D316" s="12" t="s">
        <v>206</v>
      </c>
      <c r="E316" s="12" t="s">
        <v>144</v>
      </c>
      <c r="F316" s="12" t="s">
        <v>55</v>
      </c>
      <c r="G316" s="12" t="s">
        <v>0</v>
      </c>
      <c r="H316" s="17"/>
      <c r="I316" s="17" t="s">
        <v>0</v>
      </c>
      <c r="J316" s="18">
        <f t="shared" si="40"/>
        <v>1451211.27</v>
      </c>
      <c r="K316" s="18">
        <f t="shared" si="40"/>
        <v>894109.82000000007</v>
      </c>
      <c r="L316" s="82"/>
      <c r="M316" s="218">
        <f t="shared" si="36"/>
        <v>61.611278694107718</v>
      </c>
      <c r="N316" s="10"/>
    </row>
    <row r="317" spans="1:14" ht="39">
      <c r="A317" s="19" t="s">
        <v>56</v>
      </c>
      <c r="B317" s="12" t="s">
        <v>12</v>
      </c>
      <c r="C317" s="12" t="s">
        <v>90</v>
      </c>
      <c r="D317" s="12" t="s">
        <v>206</v>
      </c>
      <c r="E317" s="12" t="s">
        <v>144</v>
      </c>
      <c r="F317" s="12" t="s">
        <v>57</v>
      </c>
      <c r="G317" s="12" t="s">
        <v>0</v>
      </c>
      <c r="H317" s="17"/>
      <c r="I317" s="17" t="s">
        <v>0</v>
      </c>
      <c r="J317" s="18">
        <f>J318+J321</f>
        <v>1451211.27</v>
      </c>
      <c r="K317" s="18">
        <f t="shared" si="40"/>
        <v>894109.82000000007</v>
      </c>
      <c r="L317" s="82"/>
      <c r="M317" s="218">
        <f t="shared" si="36"/>
        <v>61.611278694107718</v>
      </c>
      <c r="N317" s="10"/>
    </row>
    <row r="318" spans="1:14" ht="39">
      <c r="A318" s="11" t="s">
        <v>66</v>
      </c>
      <c r="B318" s="12" t="s">
        <v>12</v>
      </c>
      <c r="C318" s="12" t="s">
        <v>90</v>
      </c>
      <c r="D318" s="12" t="s">
        <v>206</v>
      </c>
      <c r="E318" s="12" t="s">
        <v>144</v>
      </c>
      <c r="F318" s="12" t="s">
        <v>67</v>
      </c>
      <c r="G318" s="12" t="s">
        <v>0</v>
      </c>
      <c r="H318" s="17"/>
      <c r="I318" s="17" t="s">
        <v>0</v>
      </c>
      <c r="J318" s="18">
        <f t="shared" si="40"/>
        <v>521080</v>
      </c>
      <c r="K318" s="18">
        <f t="shared" si="40"/>
        <v>894109.82000000007</v>
      </c>
      <c r="L318" s="82"/>
      <c r="M318" s="218">
        <f t="shared" si="36"/>
        <v>171.58782144776234</v>
      </c>
      <c r="N318" s="10"/>
    </row>
    <row r="319" spans="1:14">
      <c r="A319" s="13" t="s">
        <v>68</v>
      </c>
      <c r="B319" s="24" t="s">
        <v>12</v>
      </c>
      <c r="C319" s="24" t="s">
        <v>90</v>
      </c>
      <c r="D319" s="24" t="s">
        <v>206</v>
      </c>
      <c r="E319" s="24" t="s">
        <v>144</v>
      </c>
      <c r="F319" s="24" t="s">
        <v>67</v>
      </c>
      <c r="G319" s="13" t="s">
        <v>69</v>
      </c>
      <c r="H319" s="14"/>
      <c r="I319" s="14" t="s">
        <v>0</v>
      </c>
      <c r="J319" s="25">
        <f>J320</f>
        <v>521080</v>
      </c>
      <c r="K319" s="25">
        <f>K320+K322</f>
        <v>894109.82000000007</v>
      </c>
      <c r="L319" s="82"/>
      <c r="M319" s="218">
        <f t="shared" si="36"/>
        <v>171.58782144776234</v>
      </c>
      <c r="N319" s="10"/>
    </row>
    <row r="320" spans="1:14">
      <c r="A320" s="13" t="s">
        <v>193</v>
      </c>
      <c r="B320" s="24" t="s">
        <v>12</v>
      </c>
      <c r="C320" s="24" t="s">
        <v>90</v>
      </c>
      <c r="D320" s="24" t="s">
        <v>206</v>
      </c>
      <c r="E320" s="24" t="s">
        <v>144</v>
      </c>
      <c r="F320" s="24" t="s">
        <v>67</v>
      </c>
      <c r="G320" s="13" t="s">
        <v>69</v>
      </c>
      <c r="H320" s="14"/>
      <c r="I320" s="14" t="s">
        <v>120</v>
      </c>
      <c r="J320" s="25">
        <v>521080</v>
      </c>
      <c r="K320" s="25">
        <v>521080</v>
      </c>
      <c r="L320" s="82"/>
      <c r="M320" s="218">
        <f t="shared" si="36"/>
        <v>100</v>
      </c>
      <c r="N320" s="10"/>
    </row>
    <row r="321" spans="1:14" s="76" customFormat="1" ht="65">
      <c r="A321" s="19" t="s">
        <v>375</v>
      </c>
      <c r="B321" s="12" t="s">
        <v>12</v>
      </c>
      <c r="C321" s="12" t="s">
        <v>90</v>
      </c>
      <c r="D321" s="12" t="s">
        <v>206</v>
      </c>
      <c r="E321" s="12" t="s">
        <v>144</v>
      </c>
      <c r="F321" s="12">
        <v>245</v>
      </c>
      <c r="G321" s="12"/>
      <c r="H321" s="17"/>
      <c r="I321" s="17"/>
      <c r="J321" s="18">
        <f>J322</f>
        <v>930131.27</v>
      </c>
      <c r="K321" s="18">
        <f>K322</f>
        <v>373029.82</v>
      </c>
      <c r="L321" s="93"/>
      <c r="M321" s="218">
        <f t="shared" si="36"/>
        <v>40.105072480790803</v>
      </c>
      <c r="N321" s="10"/>
    </row>
    <row r="322" spans="1:14">
      <c r="A322" s="13" t="s">
        <v>68</v>
      </c>
      <c r="B322" s="24" t="s">
        <v>12</v>
      </c>
      <c r="C322" s="24" t="s">
        <v>90</v>
      </c>
      <c r="D322" s="24" t="s">
        <v>206</v>
      </c>
      <c r="E322" s="24" t="s">
        <v>144</v>
      </c>
      <c r="F322" s="24">
        <v>245</v>
      </c>
      <c r="G322" s="13" t="s">
        <v>69</v>
      </c>
      <c r="H322" s="14"/>
      <c r="I322" s="14"/>
      <c r="J322" s="25">
        <f>J323+J324</f>
        <v>930131.27</v>
      </c>
      <c r="K322" s="25">
        <f>K323+K324</f>
        <v>373029.82</v>
      </c>
      <c r="L322" s="82"/>
      <c r="M322" s="218">
        <f t="shared" si="36"/>
        <v>40.105072480790803</v>
      </c>
      <c r="N322" s="10"/>
    </row>
    <row r="323" spans="1:14" ht="52">
      <c r="A323" s="13" t="s">
        <v>492</v>
      </c>
      <c r="B323" s="24" t="s">
        <v>12</v>
      </c>
      <c r="C323" s="24" t="s">
        <v>90</v>
      </c>
      <c r="D323" s="24" t="s">
        <v>206</v>
      </c>
      <c r="E323" s="24" t="s">
        <v>144</v>
      </c>
      <c r="F323" s="24">
        <v>245</v>
      </c>
      <c r="G323" s="13" t="s">
        <v>69</v>
      </c>
      <c r="H323" s="14"/>
      <c r="I323" s="14">
        <v>1131</v>
      </c>
      <c r="J323" s="25">
        <v>557101.44999999995</v>
      </c>
      <c r="K323" s="25">
        <v>0</v>
      </c>
      <c r="L323" s="82"/>
      <c r="M323" s="218">
        <f t="shared" si="36"/>
        <v>0</v>
      </c>
      <c r="N323" s="10"/>
    </row>
    <row r="324" spans="1:14">
      <c r="A324" s="181" t="s">
        <v>193</v>
      </c>
      <c r="B324" s="182" t="s">
        <v>12</v>
      </c>
      <c r="C324" s="182" t="s">
        <v>90</v>
      </c>
      <c r="D324" s="182" t="s">
        <v>206</v>
      </c>
      <c r="E324" s="182" t="s">
        <v>144</v>
      </c>
      <c r="F324" s="182">
        <v>245</v>
      </c>
      <c r="G324" s="181" t="s">
        <v>69</v>
      </c>
      <c r="H324" s="175"/>
      <c r="I324" s="183">
        <v>1140</v>
      </c>
      <c r="J324" s="184">
        <v>373029.82</v>
      </c>
      <c r="K324" s="52">
        <v>373029.82</v>
      </c>
      <c r="L324" s="82"/>
      <c r="M324" s="218">
        <f t="shared" si="36"/>
        <v>100</v>
      </c>
      <c r="N324" s="10"/>
    </row>
    <row r="325" spans="1:14" ht="26">
      <c r="A325" s="225" t="s">
        <v>219</v>
      </c>
      <c r="B325" s="226" t="s">
        <v>12</v>
      </c>
      <c r="C325" s="227" t="s">
        <v>190</v>
      </c>
      <c r="D325" s="227" t="s">
        <v>0</v>
      </c>
      <c r="E325" s="227" t="s">
        <v>0</v>
      </c>
      <c r="F325" s="227" t="s">
        <v>0</v>
      </c>
      <c r="G325" s="227" t="s">
        <v>0</v>
      </c>
      <c r="H325" s="227"/>
      <c r="I325" s="227" t="s">
        <v>0</v>
      </c>
      <c r="J325" s="18">
        <f>J326+J385</f>
        <v>92542231.079999998</v>
      </c>
      <c r="K325" s="18">
        <f>K326+K385</f>
        <v>66386364.960000001</v>
      </c>
      <c r="L325" s="82"/>
      <c r="M325" s="218">
        <f t="shared" si="36"/>
        <v>71.736291836978694</v>
      </c>
      <c r="N325" s="10"/>
    </row>
    <row r="326" spans="1:14">
      <c r="A326" s="224" t="s">
        <v>220</v>
      </c>
      <c r="B326" s="176" t="s">
        <v>12</v>
      </c>
      <c r="C326" s="177" t="s">
        <v>190</v>
      </c>
      <c r="D326" s="177" t="s">
        <v>15</v>
      </c>
      <c r="E326" s="177" t="s">
        <v>0</v>
      </c>
      <c r="F326" s="177" t="s">
        <v>0</v>
      </c>
      <c r="G326" s="177" t="s">
        <v>0</v>
      </c>
      <c r="H326" s="91"/>
      <c r="I326" s="91" t="s">
        <v>0</v>
      </c>
      <c r="J326" s="18">
        <f>J335+J362+J327</f>
        <v>66963522.579999998</v>
      </c>
      <c r="K326" s="18">
        <f>K335+K362+K327</f>
        <v>46797231.189999998</v>
      </c>
      <c r="L326" s="82"/>
      <c r="M326" s="218">
        <f t="shared" si="36"/>
        <v>69.884661659028268</v>
      </c>
      <c r="N326" s="10"/>
    </row>
    <row r="327" spans="1:14" ht="27">
      <c r="A327" s="20" t="s">
        <v>308</v>
      </c>
      <c r="B327" s="21" t="s">
        <v>12</v>
      </c>
      <c r="C327" s="21" t="s">
        <v>190</v>
      </c>
      <c r="D327" s="21" t="s">
        <v>15</v>
      </c>
      <c r="E327" s="21" t="s">
        <v>309</v>
      </c>
      <c r="F327" s="21" t="s">
        <v>0</v>
      </c>
      <c r="G327" s="12"/>
      <c r="H327" s="17"/>
      <c r="I327" s="17"/>
      <c r="J327" s="18">
        <f t="shared" ref="J327:K329" si="41">J328</f>
        <v>443000</v>
      </c>
      <c r="K327" s="18">
        <f t="shared" si="41"/>
        <v>443000</v>
      </c>
      <c r="L327" s="82"/>
      <c r="M327" s="218">
        <f t="shared" si="36"/>
        <v>100</v>
      </c>
      <c r="N327" s="10"/>
    </row>
    <row r="328" spans="1:14" ht="26">
      <c r="A328" s="19" t="s">
        <v>54</v>
      </c>
      <c r="B328" s="12" t="s">
        <v>12</v>
      </c>
      <c r="C328" s="12" t="s">
        <v>190</v>
      </c>
      <c r="D328" s="12" t="s">
        <v>15</v>
      </c>
      <c r="E328" s="21" t="s">
        <v>309</v>
      </c>
      <c r="F328" s="12" t="s">
        <v>55</v>
      </c>
      <c r="G328" s="12"/>
      <c r="H328" s="17"/>
      <c r="I328" s="17"/>
      <c r="J328" s="18">
        <f t="shared" si="41"/>
        <v>443000</v>
      </c>
      <c r="K328" s="18">
        <f t="shared" si="41"/>
        <v>443000</v>
      </c>
      <c r="L328" s="82"/>
      <c r="M328" s="218">
        <f t="shared" si="36"/>
        <v>100</v>
      </c>
      <c r="N328" s="10"/>
    </row>
    <row r="329" spans="1:14" ht="39">
      <c r="A329" s="19" t="s">
        <v>56</v>
      </c>
      <c r="B329" s="12" t="s">
        <v>12</v>
      </c>
      <c r="C329" s="12" t="s">
        <v>190</v>
      </c>
      <c r="D329" s="12" t="s">
        <v>15</v>
      </c>
      <c r="E329" s="12" t="s">
        <v>309</v>
      </c>
      <c r="F329" s="12" t="s">
        <v>57</v>
      </c>
      <c r="G329" s="12"/>
      <c r="H329" s="17"/>
      <c r="I329" s="17"/>
      <c r="J329" s="18">
        <f t="shared" si="41"/>
        <v>443000</v>
      </c>
      <c r="K329" s="18">
        <f t="shared" si="41"/>
        <v>443000</v>
      </c>
      <c r="L329" s="82"/>
      <c r="M329" s="218">
        <f t="shared" si="36"/>
        <v>100</v>
      </c>
      <c r="N329" s="10"/>
    </row>
    <row r="330" spans="1:14" ht="39">
      <c r="A330" s="11" t="s">
        <v>66</v>
      </c>
      <c r="B330" s="12" t="s">
        <v>12</v>
      </c>
      <c r="C330" s="12" t="s">
        <v>190</v>
      </c>
      <c r="D330" s="12" t="s">
        <v>15</v>
      </c>
      <c r="E330" s="12" t="s">
        <v>309</v>
      </c>
      <c r="F330" s="12" t="s">
        <v>67</v>
      </c>
      <c r="G330" s="12"/>
      <c r="H330" s="17"/>
      <c r="I330" s="17"/>
      <c r="J330" s="18">
        <f>J331+J333</f>
        <v>443000</v>
      </c>
      <c r="K330" s="18">
        <f>K331+K333</f>
        <v>443000</v>
      </c>
      <c r="L330" s="82"/>
      <c r="M330" s="218">
        <f t="shared" si="36"/>
        <v>100</v>
      </c>
      <c r="N330" s="10"/>
    </row>
    <row r="331" spans="1:14">
      <c r="A331" s="78" t="s">
        <v>68</v>
      </c>
      <c r="B331" s="24" t="s">
        <v>12</v>
      </c>
      <c r="C331" s="51" t="s">
        <v>190</v>
      </c>
      <c r="D331" s="51" t="s">
        <v>15</v>
      </c>
      <c r="E331" s="51" t="s">
        <v>309</v>
      </c>
      <c r="F331" s="51" t="s">
        <v>67</v>
      </c>
      <c r="G331" s="51">
        <v>226</v>
      </c>
      <c r="H331" s="53"/>
      <c r="I331" s="53"/>
      <c r="J331" s="52">
        <f>J332</f>
        <v>150620</v>
      </c>
      <c r="K331" s="52">
        <f>K332</f>
        <v>150620</v>
      </c>
      <c r="L331" s="82"/>
      <c r="M331" s="218">
        <f t="shared" si="36"/>
        <v>100</v>
      </c>
      <c r="N331" s="10"/>
    </row>
    <row r="332" spans="1:14">
      <c r="A332" s="78" t="s">
        <v>266</v>
      </c>
      <c r="B332" s="24" t="s">
        <v>12</v>
      </c>
      <c r="C332" s="51" t="s">
        <v>190</v>
      </c>
      <c r="D332" s="51" t="s">
        <v>15</v>
      </c>
      <c r="E332" s="51" t="s">
        <v>309</v>
      </c>
      <c r="F332" s="51" t="s">
        <v>67</v>
      </c>
      <c r="G332" s="51">
        <v>226</v>
      </c>
      <c r="H332" s="53"/>
      <c r="I332" s="53">
        <v>1140</v>
      </c>
      <c r="J332" s="52">
        <v>150620</v>
      </c>
      <c r="K332" s="52">
        <v>150620</v>
      </c>
      <c r="L332" s="82"/>
      <c r="M332" s="218">
        <f t="shared" si="36"/>
        <v>100</v>
      </c>
      <c r="N332" s="10"/>
    </row>
    <row r="333" spans="1:14">
      <c r="A333" s="13" t="s">
        <v>79</v>
      </c>
      <c r="B333" s="24" t="s">
        <v>12</v>
      </c>
      <c r="C333" s="51" t="s">
        <v>190</v>
      </c>
      <c r="D333" s="51" t="s">
        <v>15</v>
      </c>
      <c r="E333" s="51" t="s">
        <v>309</v>
      </c>
      <c r="F333" s="51" t="s">
        <v>67</v>
      </c>
      <c r="G333" s="51">
        <v>310</v>
      </c>
      <c r="H333" s="53"/>
      <c r="I333" s="53"/>
      <c r="J333" s="52">
        <f>J334</f>
        <v>292380</v>
      </c>
      <c r="K333" s="52">
        <f>K334</f>
        <v>292380</v>
      </c>
      <c r="L333" s="82"/>
      <c r="M333" s="218">
        <f t="shared" si="36"/>
        <v>100</v>
      </c>
      <c r="N333" s="10"/>
    </row>
    <row r="334" spans="1:14" ht="26">
      <c r="A334" s="13" t="s">
        <v>98</v>
      </c>
      <c r="B334" s="24" t="s">
        <v>12</v>
      </c>
      <c r="C334" s="51" t="s">
        <v>190</v>
      </c>
      <c r="D334" s="51" t="s">
        <v>15</v>
      </c>
      <c r="E334" s="51" t="s">
        <v>309</v>
      </c>
      <c r="F334" s="51" t="s">
        <v>67</v>
      </c>
      <c r="G334" s="51">
        <v>310</v>
      </c>
      <c r="H334" s="53"/>
      <c r="I334" s="53">
        <v>1116</v>
      </c>
      <c r="J334" s="52">
        <v>292380</v>
      </c>
      <c r="K334" s="52">
        <v>292380</v>
      </c>
      <c r="L334" s="82"/>
      <c r="M334" s="218">
        <f t="shared" si="36"/>
        <v>100</v>
      </c>
      <c r="N334" s="10"/>
    </row>
    <row r="335" spans="1:14" ht="39">
      <c r="A335" s="15" t="s">
        <v>310</v>
      </c>
      <c r="B335" s="16" t="s">
        <v>12</v>
      </c>
      <c r="C335" s="12" t="s">
        <v>190</v>
      </c>
      <c r="D335" s="12" t="s">
        <v>15</v>
      </c>
      <c r="E335" s="12" t="s">
        <v>311</v>
      </c>
      <c r="F335" s="12"/>
      <c r="G335" s="12"/>
      <c r="H335" s="17"/>
      <c r="I335" s="17"/>
      <c r="J335" s="18">
        <f>J336+J343</f>
        <v>3673531.0599999996</v>
      </c>
      <c r="K335" s="18">
        <f>K336+K343</f>
        <v>3263919.0700000003</v>
      </c>
      <c r="L335" s="82"/>
      <c r="M335" s="218">
        <f t="shared" si="36"/>
        <v>88.849638581795489</v>
      </c>
      <c r="N335" s="10"/>
    </row>
    <row r="336" spans="1:14" ht="52">
      <c r="A336" s="19" t="s">
        <v>312</v>
      </c>
      <c r="B336" s="12" t="s">
        <v>12</v>
      </c>
      <c r="C336" s="12" t="s">
        <v>190</v>
      </c>
      <c r="D336" s="12" t="s">
        <v>15</v>
      </c>
      <c r="E336" s="12" t="s">
        <v>313</v>
      </c>
      <c r="F336" s="12" t="s">
        <v>0</v>
      </c>
      <c r="G336" s="12" t="s">
        <v>0</v>
      </c>
      <c r="H336" s="17"/>
      <c r="I336" s="17" t="s">
        <v>0</v>
      </c>
      <c r="J336" s="18">
        <f t="shared" ref="J336:K336" si="42">J337</f>
        <v>1681399.7</v>
      </c>
      <c r="K336" s="18">
        <f t="shared" si="42"/>
        <v>1681399.7</v>
      </c>
      <c r="L336" s="82"/>
      <c r="M336" s="218">
        <f t="shared" ref="M336:M385" si="43">K336/J336*100</f>
        <v>100</v>
      </c>
      <c r="N336" s="10"/>
    </row>
    <row r="337" spans="1:14" ht="27">
      <c r="A337" s="20" t="s">
        <v>527</v>
      </c>
      <c r="B337" s="21" t="s">
        <v>12</v>
      </c>
      <c r="C337" s="21" t="s">
        <v>190</v>
      </c>
      <c r="D337" s="21" t="s">
        <v>15</v>
      </c>
      <c r="E337" s="46" t="s">
        <v>315</v>
      </c>
      <c r="F337" s="21" t="s">
        <v>0</v>
      </c>
      <c r="G337" s="21" t="s">
        <v>0</v>
      </c>
      <c r="H337" s="22"/>
      <c r="I337" s="22" t="s">
        <v>0</v>
      </c>
      <c r="J337" s="18">
        <f>J338</f>
        <v>1681399.7</v>
      </c>
      <c r="K337" s="18">
        <f>K338</f>
        <v>1681399.7</v>
      </c>
      <c r="L337" s="82"/>
      <c r="M337" s="218">
        <f t="shared" si="43"/>
        <v>100</v>
      </c>
      <c r="N337" s="10"/>
    </row>
    <row r="338" spans="1:14" ht="26">
      <c r="A338" s="19" t="s">
        <v>54</v>
      </c>
      <c r="B338" s="12" t="s">
        <v>12</v>
      </c>
      <c r="C338" s="12" t="s">
        <v>190</v>
      </c>
      <c r="D338" s="12" t="s">
        <v>15</v>
      </c>
      <c r="E338" s="27" t="s">
        <v>315</v>
      </c>
      <c r="F338" s="12" t="s">
        <v>55</v>
      </c>
      <c r="G338" s="21"/>
      <c r="H338" s="22"/>
      <c r="I338" s="22"/>
      <c r="J338" s="18">
        <f t="shared" ref="J338:K341" si="44">J339</f>
        <v>1681399.7</v>
      </c>
      <c r="K338" s="18">
        <f t="shared" si="44"/>
        <v>1681399.7</v>
      </c>
      <c r="L338" s="82"/>
      <c r="M338" s="218">
        <f t="shared" si="43"/>
        <v>100</v>
      </c>
      <c r="N338" s="10"/>
    </row>
    <row r="339" spans="1:14" ht="39">
      <c r="A339" s="19" t="s">
        <v>56</v>
      </c>
      <c r="B339" s="12" t="s">
        <v>12</v>
      </c>
      <c r="C339" s="12" t="s">
        <v>190</v>
      </c>
      <c r="D339" s="12" t="s">
        <v>15</v>
      </c>
      <c r="E339" s="27" t="s">
        <v>315</v>
      </c>
      <c r="F339" s="12" t="s">
        <v>57</v>
      </c>
      <c r="G339" s="21"/>
      <c r="H339" s="22"/>
      <c r="I339" s="22"/>
      <c r="J339" s="18">
        <f t="shared" si="44"/>
        <v>1681399.7</v>
      </c>
      <c r="K339" s="18">
        <f t="shared" si="44"/>
        <v>1681399.7</v>
      </c>
      <c r="L339" s="82"/>
      <c r="M339" s="218">
        <f t="shared" si="43"/>
        <v>100</v>
      </c>
      <c r="N339" s="10"/>
    </row>
    <row r="340" spans="1:14" ht="39">
      <c r="A340" s="11" t="s">
        <v>66</v>
      </c>
      <c r="B340" s="12" t="s">
        <v>12</v>
      </c>
      <c r="C340" s="12" t="s">
        <v>190</v>
      </c>
      <c r="D340" s="12" t="s">
        <v>15</v>
      </c>
      <c r="E340" s="27" t="s">
        <v>315</v>
      </c>
      <c r="F340" s="12" t="s">
        <v>67</v>
      </c>
      <c r="G340" s="21"/>
      <c r="H340" s="22"/>
      <c r="I340" s="22"/>
      <c r="J340" s="18">
        <f t="shared" si="44"/>
        <v>1681399.7</v>
      </c>
      <c r="K340" s="18">
        <f t="shared" si="44"/>
        <v>1681399.7</v>
      </c>
      <c r="L340" s="82"/>
      <c r="M340" s="218">
        <f t="shared" si="43"/>
        <v>100</v>
      </c>
      <c r="N340" s="10"/>
    </row>
    <row r="341" spans="1:14">
      <c r="A341" s="13" t="s">
        <v>68</v>
      </c>
      <c r="B341" s="51" t="s">
        <v>12</v>
      </c>
      <c r="C341" s="51" t="s">
        <v>190</v>
      </c>
      <c r="D341" s="51" t="s">
        <v>15</v>
      </c>
      <c r="E341" s="24" t="s">
        <v>315</v>
      </c>
      <c r="F341" s="51" t="s">
        <v>67</v>
      </c>
      <c r="G341" s="21"/>
      <c r="H341" s="22"/>
      <c r="I341" s="22"/>
      <c r="J341" s="18">
        <f t="shared" si="44"/>
        <v>1681399.7</v>
      </c>
      <c r="K341" s="18">
        <f t="shared" si="44"/>
        <v>1681399.7</v>
      </c>
      <c r="L341" s="82"/>
      <c r="M341" s="218">
        <f t="shared" si="43"/>
        <v>100</v>
      </c>
      <c r="N341" s="10"/>
    </row>
    <row r="342" spans="1:14">
      <c r="A342" s="13" t="s">
        <v>119</v>
      </c>
      <c r="B342" s="51" t="s">
        <v>12</v>
      </c>
      <c r="C342" s="51" t="s">
        <v>190</v>
      </c>
      <c r="D342" s="51" t="s">
        <v>15</v>
      </c>
      <c r="E342" s="24" t="s">
        <v>315</v>
      </c>
      <c r="F342" s="51" t="s">
        <v>67</v>
      </c>
      <c r="G342" s="51">
        <v>226</v>
      </c>
      <c r="H342" s="53"/>
      <c r="I342" s="53">
        <v>1140</v>
      </c>
      <c r="J342" s="52">
        <v>1681399.7</v>
      </c>
      <c r="K342" s="52">
        <v>1681399.7</v>
      </c>
      <c r="L342" s="82"/>
      <c r="M342" s="218">
        <f t="shared" si="43"/>
        <v>100</v>
      </c>
      <c r="N342" s="10"/>
    </row>
    <row r="343" spans="1:14" ht="26">
      <c r="A343" s="19" t="s">
        <v>221</v>
      </c>
      <c r="B343" s="12" t="s">
        <v>12</v>
      </c>
      <c r="C343" s="12" t="s">
        <v>190</v>
      </c>
      <c r="D343" s="12" t="s">
        <v>15</v>
      </c>
      <c r="E343" s="12" t="s">
        <v>222</v>
      </c>
      <c r="F343" s="12" t="s">
        <v>0</v>
      </c>
      <c r="G343" s="12" t="s">
        <v>0</v>
      </c>
      <c r="H343" s="17"/>
      <c r="I343" s="17" t="s">
        <v>0</v>
      </c>
      <c r="J343" s="18">
        <f>J344+J350</f>
        <v>1992131.3599999999</v>
      </c>
      <c r="K343" s="18">
        <f t="shared" ref="K343" si="45">K344+K350</f>
        <v>1582519.37</v>
      </c>
      <c r="L343" s="82"/>
      <c r="M343" s="218">
        <f t="shared" si="43"/>
        <v>79.438504998987625</v>
      </c>
      <c r="N343" s="10"/>
    </row>
    <row r="344" spans="1:14" ht="94.5">
      <c r="A344" s="20" t="s">
        <v>223</v>
      </c>
      <c r="B344" s="21" t="s">
        <v>12</v>
      </c>
      <c r="C344" s="21" t="s">
        <v>190</v>
      </c>
      <c r="D344" s="21" t="s">
        <v>15</v>
      </c>
      <c r="E344" s="21" t="s">
        <v>224</v>
      </c>
      <c r="F344" s="21" t="s">
        <v>0</v>
      </c>
      <c r="G344" s="21" t="s">
        <v>0</v>
      </c>
      <c r="H344" s="22"/>
      <c r="I344" s="22" t="s">
        <v>0</v>
      </c>
      <c r="J344" s="23">
        <f t="shared" ref="J344:K348" si="46">J345</f>
        <v>988786.62</v>
      </c>
      <c r="K344" s="23">
        <f t="shared" si="46"/>
        <v>598553.43999999994</v>
      </c>
      <c r="L344" s="82"/>
      <c r="M344" s="218">
        <f t="shared" si="43"/>
        <v>60.534136273000939</v>
      </c>
      <c r="N344" s="10"/>
    </row>
    <row r="345" spans="1:14" ht="26">
      <c r="A345" s="19" t="s">
        <v>54</v>
      </c>
      <c r="B345" s="12" t="s">
        <v>12</v>
      </c>
      <c r="C345" s="12" t="s">
        <v>190</v>
      </c>
      <c r="D345" s="12" t="s">
        <v>15</v>
      </c>
      <c r="E345" s="12" t="s">
        <v>224</v>
      </c>
      <c r="F345" s="12" t="s">
        <v>55</v>
      </c>
      <c r="G345" s="12" t="s">
        <v>0</v>
      </c>
      <c r="H345" s="17"/>
      <c r="I345" s="17" t="s">
        <v>0</v>
      </c>
      <c r="J345" s="18">
        <f t="shared" si="46"/>
        <v>988786.62</v>
      </c>
      <c r="K345" s="18">
        <f t="shared" si="46"/>
        <v>598553.43999999994</v>
      </c>
      <c r="L345" s="82"/>
      <c r="M345" s="218">
        <f t="shared" si="43"/>
        <v>60.534136273000939</v>
      </c>
      <c r="N345" s="10"/>
    </row>
    <row r="346" spans="1:14" ht="39">
      <c r="A346" s="19" t="s">
        <v>56</v>
      </c>
      <c r="B346" s="12" t="s">
        <v>12</v>
      </c>
      <c r="C346" s="12" t="s">
        <v>190</v>
      </c>
      <c r="D346" s="12" t="s">
        <v>15</v>
      </c>
      <c r="E346" s="12" t="s">
        <v>224</v>
      </c>
      <c r="F346" s="12" t="s">
        <v>57</v>
      </c>
      <c r="G346" s="12" t="s">
        <v>0</v>
      </c>
      <c r="H346" s="17"/>
      <c r="I346" s="17" t="s">
        <v>0</v>
      </c>
      <c r="J346" s="18">
        <f t="shared" si="46"/>
        <v>988786.62</v>
      </c>
      <c r="K346" s="18">
        <f t="shared" si="46"/>
        <v>598553.43999999994</v>
      </c>
      <c r="L346" s="82"/>
      <c r="M346" s="218">
        <f t="shared" si="43"/>
        <v>60.534136273000939</v>
      </c>
      <c r="N346" s="10"/>
    </row>
    <row r="347" spans="1:14" ht="39">
      <c r="A347" s="11" t="s">
        <v>66</v>
      </c>
      <c r="B347" s="12" t="s">
        <v>12</v>
      </c>
      <c r="C347" s="12" t="s">
        <v>190</v>
      </c>
      <c r="D347" s="12" t="s">
        <v>15</v>
      </c>
      <c r="E347" s="12" t="s">
        <v>224</v>
      </c>
      <c r="F347" s="12" t="s">
        <v>67</v>
      </c>
      <c r="G347" s="12" t="s">
        <v>0</v>
      </c>
      <c r="H347" s="17"/>
      <c r="I347" s="17" t="s">
        <v>0</v>
      </c>
      <c r="J347" s="18">
        <f t="shared" si="46"/>
        <v>988786.62</v>
      </c>
      <c r="K347" s="18">
        <f t="shared" si="46"/>
        <v>598553.43999999994</v>
      </c>
      <c r="L347" s="82"/>
      <c r="M347" s="218">
        <f t="shared" si="43"/>
        <v>60.534136273000939</v>
      </c>
      <c r="N347" s="10"/>
    </row>
    <row r="348" spans="1:14">
      <c r="A348" s="13" t="s">
        <v>147</v>
      </c>
      <c r="B348" s="24" t="s">
        <v>12</v>
      </c>
      <c r="C348" s="24" t="s">
        <v>190</v>
      </c>
      <c r="D348" s="24" t="s">
        <v>15</v>
      </c>
      <c r="E348" s="51" t="s">
        <v>224</v>
      </c>
      <c r="F348" s="24" t="s">
        <v>67</v>
      </c>
      <c r="G348" s="13" t="s">
        <v>94</v>
      </c>
      <c r="H348" s="14"/>
      <c r="I348" s="14" t="s">
        <v>0</v>
      </c>
      <c r="J348" s="25">
        <f t="shared" si="46"/>
        <v>988786.62</v>
      </c>
      <c r="K348" s="25">
        <f t="shared" si="46"/>
        <v>598553.43999999994</v>
      </c>
      <c r="L348" s="82"/>
      <c r="M348" s="218">
        <f t="shared" si="43"/>
        <v>60.534136273000939</v>
      </c>
      <c r="N348" s="10"/>
    </row>
    <row r="349" spans="1:14" ht="26">
      <c r="A349" s="13" t="s">
        <v>95</v>
      </c>
      <c r="B349" s="24" t="s">
        <v>12</v>
      </c>
      <c r="C349" s="24" t="s">
        <v>190</v>
      </c>
      <c r="D349" s="24" t="s">
        <v>15</v>
      </c>
      <c r="E349" s="51" t="s">
        <v>224</v>
      </c>
      <c r="F349" s="24" t="s">
        <v>67</v>
      </c>
      <c r="G349" s="13" t="s">
        <v>94</v>
      </c>
      <c r="H349" s="14"/>
      <c r="I349" s="14" t="s">
        <v>113</v>
      </c>
      <c r="J349" s="25">
        <v>988786.62</v>
      </c>
      <c r="K349" s="81">
        <v>598553.43999999994</v>
      </c>
      <c r="L349" s="82"/>
      <c r="M349" s="218">
        <f t="shared" si="43"/>
        <v>60.534136273000939</v>
      </c>
      <c r="N349" s="10"/>
    </row>
    <row r="350" spans="1:14" ht="81">
      <c r="A350" s="20" t="s">
        <v>225</v>
      </c>
      <c r="B350" s="21" t="s">
        <v>12</v>
      </c>
      <c r="C350" s="21" t="s">
        <v>190</v>
      </c>
      <c r="D350" s="21" t="s">
        <v>15</v>
      </c>
      <c r="E350" s="21" t="s">
        <v>226</v>
      </c>
      <c r="F350" s="21" t="s">
        <v>0</v>
      </c>
      <c r="G350" s="21" t="s">
        <v>0</v>
      </c>
      <c r="H350" s="22"/>
      <c r="I350" s="22" t="s">
        <v>0</v>
      </c>
      <c r="J350" s="23">
        <f>J351</f>
        <v>1003344.74</v>
      </c>
      <c r="K350" s="23">
        <f>K351</f>
        <v>983965.93</v>
      </c>
      <c r="L350" s="82"/>
      <c r="M350" s="218">
        <f t="shared" si="43"/>
        <v>98.068579100738603</v>
      </c>
      <c r="N350" s="10"/>
    </row>
    <row r="351" spans="1:14" ht="26">
      <c r="A351" s="19" t="s">
        <v>54</v>
      </c>
      <c r="B351" s="12" t="s">
        <v>12</v>
      </c>
      <c r="C351" s="12" t="s">
        <v>190</v>
      </c>
      <c r="D351" s="12" t="s">
        <v>15</v>
      </c>
      <c r="E351" s="12" t="s">
        <v>226</v>
      </c>
      <c r="F351" s="12" t="s">
        <v>55</v>
      </c>
      <c r="G351" s="12" t="s">
        <v>0</v>
      </c>
      <c r="H351" s="17"/>
      <c r="I351" s="17" t="s">
        <v>0</v>
      </c>
      <c r="J351" s="18">
        <f>J352</f>
        <v>1003344.74</v>
      </c>
      <c r="K351" s="18">
        <f>K352</f>
        <v>983965.93</v>
      </c>
      <c r="L351" s="82"/>
      <c r="M351" s="218">
        <f t="shared" si="43"/>
        <v>98.068579100738603</v>
      </c>
      <c r="N351" s="10"/>
    </row>
    <row r="352" spans="1:14" ht="39">
      <c r="A352" s="19" t="s">
        <v>56</v>
      </c>
      <c r="B352" s="12" t="s">
        <v>12</v>
      </c>
      <c r="C352" s="12" t="s">
        <v>190</v>
      </c>
      <c r="D352" s="12" t="s">
        <v>15</v>
      </c>
      <c r="E352" s="12" t="s">
        <v>226</v>
      </c>
      <c r="F352" s="12" t="s">
        <v>57</v>
      </c>
      <c r="G352" s="12" t="s">
        <v>0</v>
      </c>
      <c r="H352" s="17"/>
      <c r="I352" s="17" t="s">
        <v>0</v>
      </c>
      <c r="J352" s="18">
        <f>J353+J356</f>
        <v>1003344.74</v>
      </c>
      <c r="K352" s="18">
        <f>K353+K356</f>
        <v>983965.93</v>
      </c>
      <c r="L352" s="82"/>
      <c r="M352" s="218">
        <f t="shared" si="43"/>
        <v>98.068579100738603</v>
      </c>
      <c r="N352" s="10"/>
    </row>
    <row r="353" spans="1:14" ht="39">
      <c r="A353" s="11" t="s">
        <v>145</v>
      </c>
      <c r="B353" s="12" t="s">
        <v>12</v>
      </c>
      <c r="C353" s="12" t="s">
        <v>190</v>
      </c>
      <c r="D353" s="12" t="s">
        <v>15</v>
      </c>
      <c r="E353" s="12" t="s">
        <v>226</v>
      </c>
      <c r="F353" s="12">
        <v>243</v>
      </c>
      <c r="G353" s="12"/>
      <c r="H353" s="17"/>
      <c r="I353" s="17"/>
      <c r="J353" s="18">
        <f>J354</f>
        <v>857414.74</v>
      </c>
      <c r="K353" s="18">
        <f>K354</f>
        <v>838035.93</v>
      </c>
      <c r="L353" s="82"/>
      <c r="M353" s="218">
        <f t="shared" si="43"/>
        <v>97.739855743557669</v>
      </c>
      <c r="N353" s="10"/>
    </row>
    <row r="354" spans="1:14">
      <c r="A354" s="13" t="s">
        <v>147</v>
      </c>
      <c r="B354" s="51" t="s">
        <v>12</v>
      </c>
      <c r="C354" s="51" t="s">
        <v>190</v>
      </c>
      <c r="D354" s="51" t="s">
        <v>15</v>
      </c>
      <c r="E354" s="51" t="s">
        <v>226</v>
      </c>
      <c r="F354" s="51">
        <v>243</v>
      </c>
      <c r="G354" s="51">
        <v>225</v>
      </c>
      <c r="H354" s="53"/>
      <c r="I354" s="53"/>
      <c r="J354" s="52">
        <f>J355</f>
        <v>857414.74</v>
      </c>
      <c r="K354" s="52">
        <f>K355</f>
        <v>838035.93</v>
      </c>
      <c r="L354" s="82"/>
      <c r="M354" s="218">
        <f t="shared" si="43"/>
        <v>97.739855743557669</v>
      </c>
      <c r="N354" s="10"/>
    </row>
    <row r="355" spans="1:14" ht="26">
      <c r="A355" s="13" t="s">
        <v>95</v>
      </c>
      <c r="B355" s="24" t="s">
        <v>12</v>
      </c>
      <c r="C355" s="24" t="s">
        <v>190</v>
      </c>
      <c r="D355" s="24" t="s">
        <v>15</v>
      </c>
      <c r="E355" s="51" t="s">
        <v>226</v>
      </c>
      <c r="F355" s="24">
        <v>243</v>
      </c>
      <c r="G355" s="13" t="s">
        <v>94</v>
      </c>
      <c r="H355" s="14"/>
      <c r="I355" s="14" t="s">
        <v>113</v>
      </c>
      <c r="J355" s="52">
        <v>857414.74</v>
      </c>
      <c r="K355" s="52">
        <v>838035.93</v>
      </c>
      <c r="L355" s="82"/>
      <c r="M355" s="218">
        <f t="shared" si="43"/>
        <v>97.739855743557669</v>
      </c>
      <c r="N355" s="10"/>
    </row>
    <row r="356" spans="1:14" ht="39">
      <c r="A356" s="11" t="s">
        <v>66</v>
      </c>
      <c r="B356" s="12" t="s">
        <v>12</v>
      </c>
      <c r="C356" s="12" t="s">
        <v>190</v>
      </c>
      <c r="D356" s="12" t="s">
        <v>15</v>
      </c>
      <c r="E356" s="12" t="s">
        <v>226</v>
      </c>
      <c r="F356" s="12" t="s">
        <v>67</v>
      </c>
      <c r="G356" s="12" t="s">
        <v>0</v>
      </c>
      <c r="H356" s="17"/>
      <c r="I356" s="17" t="s">
        <v>0</v>
      </c>
      <c r="J356" s="18">
        <f>J359+J357</f>
        <v>145930</v>
      </c>
      <c r="K356" s="18">
        <f>K359+K357</f>
        <v>145930</v>
      </c>
      <c r="L356" s="82"/>
      <c r="M356" s="218">
        <f t="shared" si="43"/>
        <v>100</v>
      </c>
      <c r="N356" s="10"/>
    </row>
    <row r="357" spans="1:14">
      <c r="A357" s="186" t="s">
        <v>246</v>
      </c>
      <c r="B357" s="24" t="s">
        <v>12</v>
      </c>
      <c r="C357" s="24" t="s">
        <v>190</v>
      </c>
      <c r="D357" s="24" t="s">
        <v>15</v>
      </c>
      <c r="E357" s="51" t="s">
        <v>226</v>
      </c>
      <c r="F357" s="24" t="s">
        <v>67</v>
      </c>
      <c r="G357" s="51">
        <v>310</v>
      </c>
      <c r="H357" s="53"/>
      <c r="I357" s="53"/>
      <c r="J357" s="52">
        <f>J358</f>
        <v>15000</v>
      </c>
      <c r="K357" s="52">
        <f>K358</f>
        <v>15000</v>
      </c>
      <c r="L357" s="82"/>
      <c r="M357" s="218">
        <f t="shared" si="43"/>
        <v>100</v>
      </c>
      <c r="N357" s="10"/>
    </row>
    <row r="358" spans="1:14">
      <c r="A358" s="186" t="s">
        <v>184</v>
      </c>
      <c r="B358" s="24" t="s">
        <v>12</v>
      </c>
      <c r="C358" s="24" t="s">
        <v>190</v>
      </c>
      <c r="D358" s="24" t="s">
        <v>15</v>
      </c>
      <c r="E358" s="51" t="s">
        <v>226</v>
      </c>
      <c r="F358" s="24" t="s">
        <v>67</v>
      </c>
      <c r="G358" s="51">
        <v>310</v>
      </c>
      <c r="H358" s="53">
        <v>1116</v>
      </c>
      <c r="I358" s="53"/>
      <c r="J358" s="52">
        <v>15000</v>
      </c>
      <c r="K358" s="52">
        <v>15000</v>
      </c>
      <c r="L358" s="82"/>
      <c r="M358" s="218">
        <f t="shared" si="43"/>
        <v>100</v>
      </c>
      <c r="N358" s="10"/>
    </row>
    <row r="359" spans="1:14">
      <c r="A359" s="13" t="s">
        <v>62</v>
      </c>
      <c r="B359" s="24" t="s">
        <v>12</v>
      </c>
      <c r="C359" s="24" t="s">
        <v>190</v>
      </c>
      <c r="D359" s="24" t="s">
        <v>15</v>
      </c>
      <c r="E359" s="51" t="s">
        <v>226</v>
      </c>
      <c r="F359" s="24" t="s">
        <v>67</v>
      </c>
      <c r="G359" s="13" t="s">
        <v>63</v>
      </c>
      <c r="H359" s="14"/>
      <c r="I359" s="14" t="s">
        <v>0</v>
      </c>
      <c r="J359" s="25">
        <f>J360+J361</f>
        <v>130930</v>
      </c>
      <c r="K359" s="25">
        <f>K360+K361</f>
        <v>130930</v>
      </c>
      <c r="L359" s="82"/>
      <c r="M359" s="218">
        <f t="shared" si="43"/>
        <v>100</v>
      </c>
      <c r="N359" s="10"/>
    </row>
    <row r="360" spans="1:14">
      <c r="A360" s="13" t="s">
        <v>227</v>
      </c>
      <c r="B360" s="24" t="s">
        <v>12</v>
      </c>
      <c r="C360" s="24" t="s">
        <v>190</v>
      </c>
      <c r="D360" s="24" t="s">
        <v>15</v>
      </c>
      <c r="E360" s="51" t="s">
        <v>226</v>
      </c>
      <c r="F360" s="24" t="s">
        <v>67</v>
      </c>
      <c r="G360" s="13" t="s">
        <v>63</v>
      </c>
      <c r="H360" s="14"/>
      <c r="I360" s="14" t="s">
        <v>228</v>
      </c>
      <c r="J360" s="25">
        <v>69910</v>
      </c>
      <c r="K360" s="25">
        <v>69910</v>
      </c>
      <c r="L360" s="82"/>
      <c r="M360" s="218">
        <f t="shared" si="43"/>
        <v>100</v>
      </c>
      <c r="N360" s="10"/>
    </row>
    <row r="361" spans="1:14">
      <c r="A361" s="13" t="s">
        <v>64</v>
      </c>
      <c r="B361" s="24" t="s">
        <v>12</v>
      </c>
      <c r="C361" s="24" t="s">
        <v>190</v>
      </c>
      <c r="D361" s="24" t="s">
        <v>15</v>
      </c>
      <c r="E361" s="51" t="s">
        <v>226</v>
      </c>
      <c r="F361" s="24" t="s">
        <v>67</v>
      </c>
      <c r="G361" s="13" t="s">
        <v>63</v>
      </c>
      <c r="H361" s="14"/>
      <c r="I361" s="14" t="s">
        <v>65</v>
      </c>
      <c r="J361" s="25">
        <v>61020</v>
      </c>
      <c r="K361" s="25">
        <v>61020</v>
      </c>
      <c r="L361" s="82"/>
      <c r="M361" s="218">
        <f t="shared" si="43"/>
        <v>100</v>
      </c>
      <c r="N361" s="10"/>
    </row>
    <row r="362" spans="1:14">
      <c r="A362" s="19" t="s">
        <v>18</v>
      </c>
      <c r="B362" s="12" t="s">
        <v>12</v>
      </c>
      <c r="C362" s="12" t="s">
        <v>190</v>
      </c>
      <c r="D362" s="12" t="s">
        <v>15</v>
      </c>
      <c r="E362" s="12" t="s">
        <v>19</v>
      </c>
      <c r="F362" s="12" t="s">
        <v>0</v>
      </c>
      <c r="G362" s="12" t="s">
        <v>0</v>
      </c>
      <c r="H362" s="17"/>
      <c r="I362" s="17" t="s">
        <v>0</v>
      </c>
      <c r="J362" s="18">
        <f>J363</f>
        <v>62846991.519999996</v>
      </c>
      <c r="K362" s="18">
        <f>K363</f>
        <v>43090312.119999997</v>
      </c>
      <c r="L362" s="82"/>
      <c r="M362" s="218">
        <f t="shared" si="43"/>
        <v>68.563842242611145</v>
      </c>
      <c r="N362" s="10"/>
    </row>
    <row r="363" spans="1:14">
      <c r="A363" s="19" t="s">
        <v>139</v>
      </c>
      <c r="B363" s="12" t="s">
        <v>12</v>
      </c>
      <c r="C363" s="12" t="s">
        <v>190</v>
      </c>
      <c r="D363" s="12" t="s">
        <v>15</v>
      </c>
      <c r="E363" s="12" t="s">
        <v>140</v>
      </c>
      <c r="F363" s="12" t="s">
        <v>0</v>
      </c>
      <c r="G363" s="12" t="s">
        <v>0</v>
      </c>
      <c r="H363" s="17"/>
      <c r="I363" s="17" t="s">
        <v>0</v>
      </c>
      <c r="J363" s="18">
        <f>J364+J381</f>
        <v>62846991.519999996</v>
      </c>
      <c r="K363" s="18">
        <f>K364+K381</f>
        <v>43090312.119999997</v>
      </c>
      <c r="L363" s="82"/>
      <c r="M363" s="218">
        <f t="shared" si="43"/>
        <v>68.563842242611145</v>
      </c>
      <c r="N363" s="10"/>
    </row>
    <row r="364" spans="1:14" ht="27">
      <c r="A364" s="20" t="s">
        <v>143</v>
      </c>
      <c r="B364" s="21" t="s">
        <v>12</v>
      </c>
      <c r="C364" s="21" t="s">
        <v>190</v>
      </c>
      <c r="D364" s="21" t="s">
        <v>15</v>
      </c>
      <c r="E364" s="21" t="s">
        <v>144</v>
      </c>
      <c r="F364" s="21" t="s">
        <v>0</v>
      </c>
      <c r="G364" s="21" t="s">
        <v>0</v>
      </c>
      <c r="H364" s="22"/>
      <c r="I364" s="22" t="s">
        <v>0</v>
      </c>
      <c r="J364" s="23">
        <f>J374+J365</f>
        <v>4895312.12</v>
      </c>
      <c r="K364" s="23">
        <f>K374+K365</f>
        <v>4645312.12</v>
      </c>
      <c r="L364" s="82"/>
      <c r="M364" s="218">
        <f t="shared" si="43"/>
        <v>94.893073334821395</v>
      </c>
      <c r="N364" s="10"/>
    </row>
    <row r="365" spans="1:14" ht="26">
      <c r="A365" s="19" t="s">
        <v>54</v>
      </c>
      <c r="B365" s="12" t="s">
        <v>12</v>
      </c>
      <c r="C365" s="12" t="s">
        <v>190</v>
      </c>
      <c r="D365" s="12" t="s">
        <v>15</v>
      </c>
      <c r="E365" s="12" t="s">
        <v>144</v>
      </c>
      <c r="F365" s="12">
        <v>200</v>
      </c>
      <c r="G365" s="12"/>
      <c r="H365" s="17"/>
      <c r="I365" s="17"/>
      <c r="J365" s="18">
        <f>J366</f>
        <v>355711.22</v>
      </c>
      <c r="K365" s="18">
        <f t="shared" ref="K365" si="47">K366</f>
        <v>105711.22</v>
      </c>
      <c r="L365" s="82"/>
      <c r="M365" s="218">
        <f t="shared" si="43"/>
        <v>29.718269780750806</v>
      </c>
      <c r="N365" s="10"/>
    </row>
    <row r="366" spans="1:14" ht="39">
      <c r="A366" s="11" t="s">
        <v>66</v>
      </c>
      <c r="B366" s="12" t="s">
        <v>12</v>
      </c>
      <c r="C366" s="12" t="s">
        <v>190</v>
      </c>
      <c r="D366" s="12" t="s">
        <v>15</v>
      </c>
      <c r="E366" s="12" t="s">
        <v>144</v>
      </c>
      <c r="F366" s="12">
        <v>244</v>
      </c>
      <c r="G366" s="12"/>
      <c r="H366" s="17"/>
      <c r="I366" s="17"/>
      <c r="J366" s="18">
        <f>J370+J372+J367</f>
        <v>355711.22</v>
      </c>
      <c r="K366" s="18">
        <f>K370+K372+K367</f>
        <v>105711.22</v>
      </c>
      <c r="L366" s="82"/>
      <c r="M366" s="218">
        <f t="shared" si="43"/>
        <v>29.718269780750806</v>
      </c>
      <c r="N366" s="10"/>
    </row>
    <row r="367" spans="1:14">
      <c r="A367" s="186" t="s">
        <v>103</v>
      </c>
      <c r="B367" s="51" t="s">
        <v>12</v>
      </c>
      <c r="C367" s="51" t="s">
        <v>190</v>
      </c>
      <c r="D367" s="51" t="s">
        <v>15</v>
      </c>
      <c r="E367" s="51" t="s">
        <v>144</v>
      </c>
      <c r="F367" s="51">
        <v>244</v>
      </c>
      <c r="G367" s="51">
        <v>223</v>
      </c>
      <c r="H367" s="53"/>
      <c r="I367" s="53"/>
      <c r="J367" s="52">
        <f>J368+J369</f>
        <v>250000</v>
      </c>
      <c r="K367" s="52">
        <f>K368+K369</f>
        <v>0</v>
      </c>
      <c r="L367" s="82"/>
      <c r="M367" s="218">
        <f t="shared" si="43"/>
        <v>0</v>
      </c>
      <c r="N367" s="10"/>
    </row>
    <row r="368" spans="1:14">
      <c r="A368" s="186" t="s">
        <v>105</v>
      </c>
      <c r="B368" s="51" t="s">
        <v>12</v>
      </c>
      <c r="C368" s="51" t="s">
        <v>190</v>
      </c>
      <c r="D368" s="51" t="s">
        <v>15</v>
      </c>
      <c r="E368" s="51" t="s">
        <v>144</v>
      </c>
      <c r="F368" s="51">
        <v>244</v>
      </c>
      <c r="G368" s="51">
        <v>223</v>
      </c>
      <c r="H368" s="53"/>
      <c r="I368" s="53">
        <v>11072</v>
      </c>
      <c r="J368" s="52">
        <v>248600</v>
      </c>
      <c r="K368" s="52">
        <v>0</v>
      </c>
      <c r="L368" s="82"/>
      <c r="M368" s="218">
        <f t="shared" si="43"/>
        <v>0</v>
      </c>
      <c r="N368" s="10"/>
    </row>
    <row r="369" spans="1:14" s="77" customFormat="1" ht="26">
      <c r="A369" s="13" t="s">
        <v>109</v>
      </c>
      <c r="B369" s="24" t="s">
        <v>12</v>
      </c>
      <c r="C369" s="51" t="s">
        <v>190</v>
      </c>
      <c r="D369" s="51" t="s">
        <v>15</v>
      </c>
      <c r="E369" s="24" t="s">
        <v>144</v>
      </c>
      <c r="F369" s="24" t="s">
        <v>67</v>
      </c>
      <c r="G369" s="13" t="s">
        <v>104</v>
      </c>
      <c r="H369" s="14"/>
      <c r="I369" s="14" t="s">
        <v>110</v>
      </c>
      <c r="J369" s="52">
        <v>1400</v>
      </c>
      <c r="K369" s="52">
        <v>0</v>
      </c>
      <c r="L369" s="82"/>
      <c r="M369" s="218">
        <f t="shared" si="43"/>
        <v>0</v>
      </c>
      <c r="N369" s="10"/>
    </row>
    <row r="370" spans="1:14">
      <c r="A370" s="13" t="s">
        <v>147</v>
      </c>
      <c r="B370" s="51" t="s">
        <v>12</v>
      </c>
      <c r="C370" s="51" t="s">
        <v>190</v>
      </c>
      <c r="D370" s="51" t="s">
        <v>15</v>
      </c>
      <c r="E370" s="51" t="s">
        <v>144</v>
      </c>
      <c r="F370" s="51">
        <v>244</v>
      </c>
      <c r="G370" s="51">
        <v>225</v>
      </c>
      <c r="H370" s="53"/>
      <c r="I370" s="53"/>
      <c r="J370" s="52">
        <f>J371</f>
        <v>96844.11</v>
      </c>
      <c r="K370" s="52">
        <f>K371</f>
        <v>96844.11</v>
      </c>
      <c r="L370" s="82"/>
      <c r="M370" s="218">
        <f t="shared" si="43"/>
        <v>100</v>
      </c>
      <c r="N370" s="10"/>
    </row>
    <row r="371" spans="1:14">
      <c r="A371" s="13" t="s">
        <v>150</v>
      </c>
      <c r="B371" s="51" t="s">
        <v>12</v>
      </c>
      <c r="C371" s="51" t="s">
        <v>190</v>
      </c>
      <c r="D371" s="51" t="s">
        <v>15</v>
      </c>
      <c r="E371" s="51" t="s">
        <v>144</v>
      </c>
      <c r="F371" s="51">
        <v>244</v>
      </c>
      <c r="G371" s="51">
        <v>225</v>
      </c>
      <c r="H371" s="53"/>
      <c r="I371" s="53">
        <v>1129</v>
      </c>
      <c r="J371" s="52">
        <v>96844.11</v>
      </c>
      <c r="K371" s="52">
        <v>96844.11</v>
      </c>
      <c r="L371" s="82"/>
      <c r="M371" s="218">
        <f t="shared" si="43"/>
        <v>100</v>
      </c>
      <c r="N371" s="10"/>
    </row>
    <row r="372" spans="1:14">
      <c r="A372" s="13" t="s">
        <v>68</v>
      </c>
      <c r="B372" s="51" t="s">
        <v>12</v>
      </c>
      <c r="C372" s="51" t="s">
        <v>190</v>
      </c>
      <c r="D372" s="51" t="s">
        <v>15</v>
      </c>
      <c r="E372" s="51" t="s">
        <v>144</v>
      </c>
      <c r="F372" s="51">
        <v>244</v>
      </c>
      <c r="G372" s="51">
        <v>226</v>
      </c>
      <c r="H372" s="53"/>
      <c r="I372" s="53"/>
      <c r="J372" s="52">
        <f>J373</f>
        <v>8867.11</v>
      </c>
      <c r="K372" s="52">
        <f>K373</f>
        <v>8867.11</v>
      </c>
      <c r="L372" s="82"/>
      <c r="M372" s="218">
        <f t="shared" si="43"/>
        <v>100</v>
      </c>
      <c r="N372" s="10"/>
    </row>
    <row r="373" spans="1:14">
      <c r="A373" s="13" t="s">
        <v>119</v>
      </c>
      <c r="B373" s="51" t="s">
        <v>12</v>
      </c>
      <c r="C373" s="51" t="s">
        <v>190</v>
      </c>
      <c r="D373" s="51" t="s">
        <v>15</v>
      </c>
      <c r="E373" s="51" t="s">
        <v>144</v>
      </c>
      <c r="F373" s="51">
        <v>244</v>
      </c>
      <c r="G373" s="51">
        <v>226</v>
      </c>
      <c r="H373" s="53"/>
      <c r="I373" s="53">
        <v>1140</v>
      </c>
      <c r="J373" s="52">
        <v>8867.11</v>
      </c>
      <c r="K373" s="52">
        <v>8867.11</v>
      </c>
      <c r="L373" s="82"/>
      <c r="M373" s="218">
        <f t="shared" si="43"/>
        <v>100</v>
      </c>
      <c r="N373" s="10"/>
    </row>
    <row r="374" spans="1:14" ht="26">
      <c r="A374" s="19" t="s">
        <v>366</v>
      </c>
      <c r="B374" s="12" t="s">
        <v>12</v>
      </c>
      <c r="C374" s="12" t="s">
        <v>190</v>
      </c>
      <c r="D374" s="12" t="s">
        <v>15</v>
      </c>
      <c r="E374" s="12" t="s">
        <v>144</v>
      </c>
      <c r="F374" s="12">
        <v>400</v>
      </c>
      <c r="G374" s="12" t="s">
        <v>0</v>
      </c>
      <c r="H374" s="17"/>
      <c r="I374" s="17" t="s">
        <v>0</v>
      </c>
      <c r="J374" s="18">
        <f>J378+J375</f>
        <v>4539600.9000000004</v>
      </c>
      <c r="K374" s="18">
        <f>K378+K375</f>
        <v>4539600.9000000004</v>
      </c>
      <c r="L374" s="82"/>
      <c r="M374" s="218">
        <f t="shared" si="43"/>
        <v>100</v>
      </c>
      <c r="N374" s="10"/>
    </row>
    <row r="375" spans="1:14" ht="52">
      <c r="A375" s="19" t="s">
        <v>493</v>
      </c>
      <c r="B375" s="12" t="s">
        <v>12</v>
      </c>
      <c r="C375" s="12" t="s">
        <v>190</v>
      </c>
      <c r="D375" s="12" t="s">
        <v>15</v>
      </c>
      <c r="E375" s="12" t="s">
        <v>144</v>
      </c>
      <c r="F375" s="12">
        <v>412</v>
      </c>
      <c r="G375" s="12"/>
      <c r="H375" s="17"/>
      <c r="I375" s="17"/>
      <c r="J375" s="18">
        <f t="shared" ref="J375:K376" si="48">J376</f>
        <v>1900000</v>
      </c>
      <c r="K375" s="18">
        <f t="shared" si="48"/>
        <v>1900000</v>
      </c>
      <c r="L375" s="82"/>
      <c r="M375" s="218">
        <f t="shared" si="43"/>
        <v>100</v>
      </c>
      <c r="N375" s="10"/>
    </row>
    <row r="376" spans="1:14">
      <c r="A376" s="78" t="s">
        <v>183</v>
      </c>
      <c r="B376" s="24" t="s">
        <v>12</v>
      </c>
      <c r="C376" s="24" t="s">
        <v>190</v>
      </c>
      <c r="D376" s="24" t="s">
        <v>15</v>
      </c>
      <c r="E376" s="24" t="s">
        <v>144</v>
      </c>
      <c r="F376" s="24">
        <v>412</v>
      </c>
      <c r="G376" s="13">
        <v>310</v>
      </c>
      <c r="H376" s="53"/>
      <c r="I376" s="53"/>
      <c r="J376" s="52">
        <f t="shared" si="48"/>
        <v>1900000</v>
      </c>
      <c r="K376" s="52">
        <f t="shared" si="48"/>
        <v>1900000</v>
      </c>
      <c r="L376" s="82"/>
      <c r="M376" s="218">
        <f t="shared" si="43"/>
        <v>100</v>
      </c>
      <c r="N376" s="10"/>
    </row>
    <row r="377" spans="1:14">
      <c r="A377" s="78" t="s">
        <v>184</v>
      </c>
      <c r="B377" s="24" t="s">
        <v>12</v>
      </c>
      <c r="C377" s="24" t="s">
        <v>190</v>
      </c>
      <c r="D377" s="24" t="s">
        <v>15</v>
      </c>
      <c r="E377" s="24" t="s">
        <v>144</v>
      </c>
      <c r="F377" s="24">
        <v>412</v>
      </c>
      <c r="G377" s="13">
        <v>310</v>
      </c>
      <c r="H377" s="53"/>
      <c r="I377" s="53">
        <v>1116</v>
      </c>
      <c r="J377" s="52">
        <v>1900000</v>
      </c>
      <c r="K377" s="52">
        <v>1900000</v>
      </c>
      <c r="L377" s="82"/>
      <c r="M377" s="218">
        <f t="shared" si="43"/>
        <v>100</v>
      </c>
      <c r="N377" s="10"/>
    </row>
    <row r="378" spans="1:14" ht="39">
      <c r="A378" s="11" t="s">
        <v>367</v>
      </c>
      <c r="B378" s="12" t="s">
        <v>12</v>
      </c>
      <c r="C378" s="12" t="s">
        <v>190</v>
      </c>
      <c r="D378" s="12" t="s">
        <v>15</v>
      </c>
      <c r="E378" s="12" t="s">
        <v>144</v>
      </c>
      <c r="F378" s="12">
        <v>414</v>
      </c>
      <c r="G378" s="12" t="s">
        <v>0</v>
      </c>
      <c r="H378" s="17"/>
      <c r="I378" s="17" t="s">
        <v>0</v>
      </c>
      <c r="J378" s="18">
        <f t="shared" ref="J378:K379" si="49">J379</f>
        <v>2639600.9</v>
      </c>
      <c r="K378" s="18">
        <f t="shared" si="49"/>
        <v>2639600.9</v>
      </c>
      <c r="L378" s="82"/>
      <c r="M378" s="218">
        <f t="shared" si="43"/>
        <v>100</v>
      </c>
      <c r="N378" s="10"/>
    </row>
    <row r="379" spans="1:14">
      <c r="A379" s="13" t="s">
        <v>184</v>
      </c>
      <c r="B379" s="24" t="s">
        <v>12</v>
      </c>
      <c r="C379" s="24" t="s">
        <v>190</v>
      </c>
      <c r="D379" s="24" t="s">
        <v>15</v>
      </c>
      <c r="E379" s="24" t="s">
        <v>144</v>
      </c>
      <c r="F379" s="24">
        <v>414</v>
      </c>
      <c r="G379" s="13">
        <v>310</v>
      </c>
      <c r="H379" s="14"/>
      <c r="I379" s="14"/>
      <c r="J379" s="25">
        <f t="shared" si="49"/>
        <v>2639600.9</v>
      </c>
      <c r="K379" s="25">
        <f t="shared" si="49"/>
        <v>2639600.9</v>
      </c>
      <c r="L379" s="82"/>
      <c r="M379" s="218">
        <f t="shared" si="43"/>
        <v>100</v>
      </c>
      <c r="N379" s="10"/>
    </row>
    <row r="380" spans="1:14">
      <c r="A380" s="13" t="s">
        <v>368</v>
      </c>
      <c r="B380" s="24" t="s">
        <v>12</v>
      </c>
      <c r="C380" s="24" t="s">
        <v>190</v>
      </c>
      <c r="D380" s="24" t="s">
        <v>15</v>
      </c>
      <c r="E380" s="24" t="s">
        <v>144</v>
      </c>
      <c r="F380" s="24">
        <v>414</v>
      </c>
      <c r="G380" s="13">
        <v>310</v>
      </c>
      <c r="H380" s="14"/>
      <c r="I380" s="14">
        <v>1118</v>
      </c>
      <c r="J380" s="25">
        <v>2639600.9</v>
      </c>
      <c r="K380" s="25">
        <v>2639600.9</v>
      </c>
      <c r="L380" s="82"/>
      <c r="M380" s="218">
        <f t="shared" si="43"/>
        <v>100</v>
      </c>
      <c r="N380" s="10"/>
    </row>
    <row r="381" spans="1:14" ht="40.5">
      <c r="A381" s="20" t="s">
        <v>229</v>
      </c>
      <c r="B381" s="21" t="s">
        <v>12</v>
      </c>
      <c r="C381" s="21" t="s">
        <v>190</v>
      </c>
      <c r="D381" s="21" t="s">
        <v>15</v>
      </c>
      <c r="E381" s="21" t="s">
        <v>230</v>
      </c>
      <c r="F381" s="21" t="s">
        <v>0</v>
      </c>
      <c r="G381" s="21" t="s">
        <v>0</v>
      </c>
      <c r="H381" s="22"/>
      <c r="I381" s="22" t="s">
        <v>0</v>
      </c>
      <c r="J381" s="23">
        <f t="shared" ref="J381:K383" si="50">J382</f>
        <v>57951679.399999999</v>
      </c>
      <c r="K381" s="23">
        <f t="shared" si="50"/>
        <v>38445000</v>
      </c>
      <c r="L381" s="82"/>
      <c r="M381" s="218">
        <f t="shared" si="43"/>
        <v>66.339751320476836</v>
      </c>
      <c r="N381" s="10"/>
    </row>
    <row r="382" spans="1:14">
      <c r="A382" s="19" t="s">
        <v>124</v>
      </c>
      <c r="B382" s="12" t="s">
        <v>12</v>
      </c>
      <c r="C382" s="12" t="s">
        <v>190</v>
      </c>
      <c r="D382" s="12" t="s">
        <v>15</v>
      </c>
      <c r="E382" s="12" t="s">
        <v>230</v>
      </c>
      <c r="F382" s="12">
        <v>800</v>
      </c>
      <c r="G382" s="12" t="s">
        <v>0</v>
      </c>
      <c r="H382" s="17"/>
      <c r="I382" s="17" t="s">
        <v>0</v>
      </c>
      <c r="J382" s="18">
        <f t="shared" si="50"/>
        <v>57951679.399999999</v>
      </c>
      <c r="K382" s="18">
        <f t="shared" si="50"/>
        <v>38445000</v>
      </c>
      <c r="L382" s="82"/>
      <c r="M382" s="218">
        <f t="shared" si="43"/>
        <v>66.339751320476836</v>
      </c>
      <c r="N382" s="10"/>
    </row>
    <row r="383" spans="1:14" ht="65">
      <c r="A383" s="11" t="s">
        <v>211</v>
      </c>
      <c r="B383" s="12" t="s">
        <v>12</v>
      </c>
      <c r="C383" s="12" t="s">
        <v>190</v>
      </c>
      <c r="D383" s="12" t="s">
        <v>15</v>
      </c>
      <c r="E383" s="12" t="s">
        <v>230</v>
      </c>
      <c r="F383" s="12">
        <v>810</v>
      </c>
      <c r="G383" s="12" t="s">
        <v>0</v>
      </c>
      <c r="H383" s="17"/>
      <c r="I383" s="17" t="s">
        <v>0</v>
      </c>
      <c r="J383" s="18">
        <f t="shared" si="50"/>
        <v>57951679.399999999</v>
      </c>
      <c r="K383" s="18">
        <f t="shared" si="50"/>
        <v>38445000</v>
      </c>
      <c r="L383" s="82"/>
      <c r="M383" s="218">
        <f t="shared" si="43"/>
        <v>66.339751320476836</v>
      </c>
      <c r="N383" s="10"/>
    </row>
    <row r="384" spans="1:14">
      <c r="A384" s="13" t="s">
        <v>231</v>
      </c>
      <c r="B384" s="24" t="s">
        <v>12</v>
      </c>
      <c r="C384" s="24" t="s">
        <v>190</v>
      </c>
      <c r="D384" s="24" t="s">
        <v>15</v>
      </c>
      <c r="E384" s="24" t="s">
        <v>230</v>
      </c>
      <c r="F384" s="24">
        <v>811</v>
      </c>
      <c r="G384" s="13" t="s">
        <v>232</v>
      </c>
      <c r="H384" s="14"/>
      <c r="I384" s="14" t="s">
        <v>0</v>
      </c>
      <c r="J384" s="25">
        <v>57951679.399999999</v>
      </c>
      <c r="K384" s="81">
        <v>38445000</v>
      </c>
      <c r="L384" s="82"/>
      <c r="M384" s="218">
        <f t="shared" si="43"/>
        <v>66.339751320476836</v>
      </c>
      <c r="N384" s="10"/>
    </row>
    <row r="385" spans="1:14">
      <c r="A385" s="15" t="s">
        <v>233</v>
      </c>
      <c r="B385" s="16" t="s">
        <v>12</v>
      </c>
      <c r="C385" s="12" t="s">
        <v>190</v>
      </c>
      <c r="D385" s="12" t="s">
        <v>36</v>
      </c>
      <c r="E385" s="12" t="s">
        <v>0</v>
      </c>
      <c r="F385" s="12" t="s">
        <v>0</v>
      </c>
      <c r="G385" s="12" t="s">
        <v>0</v>
      </c>
      <c r="H385" s="17"/>
      <c r="I385" s="17" t="s">
        <v>0</v>
      </c>
      <c r="J385" s="18">
        <f>J386</f>
        <v>25578708.5</v>
      </c>
      <c r="K385" s="18">
        <f>K386</f>
        <v>19589133.770000003</v>
      </c>
      <c r="L385" s="82"/>
      <c r="M385" s="218">
        <f t="shared" si="43"/>
        <v>76.58374843280302</v>
      </c>
      <c r="N385" s="10"/>
    </row>
    <row r="386" spans="1:14" ht="39">
      <c r="A386" s="15" t="s">
        <v>234</v>
      </c>
      <c r="B386" s="12" t="s">
        <v>12</v>
      </c>
      <c r="C386" s="12" t="s">
        <v>190</v>
      </c>
      <c r="D386" s="12" t="s">
        <v>36</v>
      </c>
      <c r="E386" s="12" t="s">
        <v>235</v>
      </c>
      <c r="F386" s="12" t="s">
        <v>0</v>
      </c>
      <c r="G386" s="12" t="s">
        <v>0</v>
      </c>
      <c r="H386" s="17"/>
      <c r="I386" s="17" t="s">
        <v>0</v>
      </c>
      <c r="J386" s="18">
        <f>J387+J404</f>
        <v>25578708.5</v>
      </c>
      <c r="K386" s="18">
        <f>K387+K404</f>
        <v>19589133.770000003</v>
      </c>
      <c r="L386" s="82"/>
      <c r="M386" s="218">
        <f t="shared" ref="M386:M431" si="51">K386/J386*100</f>
        <v>76.58374843280302</v>
      </c>
      <c r="N386" s="10"/>
    </row>
    <row r="387" spans="1:14">
      <c r="A387" s="19" t="s">
        <v>236</v>
      </c>
      <c r="B387" s="12" t="s">
        <v>12</v>
      </c>
      <c r="C387" s="12" t="s">
        <v>190</v>
      </c>
      <c r="D387" s="12" t="s">
        <v>36</v>
      </c>
      <c r="E387" s="12" t="s">
        <v>539</v>
      </c>
      <c r="F387" s="12" t="s">
        <v>0</v>
      </c>
      <c r="G387" s="12" t="s">
        <v>0</v>
      </c>
      <c r="H387" s="17"/>
      <c r="I387" s="17" t="s">
        <v>0</v>
      </c>
      <c r="J387" s="18">
        <f>J388+J396</f>
        <v>7929439.1799999997</v>
      </c>
      <c r="K387" s="18">
        <f>K388+K396</f>
        <v>3801190.8000000003</v>
      </c>
      <c r="L387" s="82"/>
      <c r="M387" s="218">
        <f t="shared" si="51"/>
        <v>47.937700431419415</v>
      </c>
      <c r="N387" s="10"/>
    </row>
    <row r="388" spans="1:14" ht="54">
      <c r="A388" s="20" t="s">
        <v>237</v>
      </c>
      <c r="B388" s="21" t="s">
        <v>12</v>
      </c>
      <c r="C388" s="21" t="s">
        <v>190</v>
      </c>
      <c r="D388" s="21" t="s">
        <v>36</v>
      </c>
      <c r="E388" s="21" t="s">
        <v>238</v>
      </c>
      <c r="F388" s="21" t="s">
        <v>0</v>
      </c>
      <c r="G388" s="21" t="s">
        <v>0</v>
      </c>
      <c r="H388" s="22"/>
      <c r="I388" s="22" t="s">
        <v>0</v>
      </c>
      <c r="J388" s="23">
        <f t="shared" ref="J388:K390" si="52">J389</f>
        <v>5625000</v>
      </c>
      <c r="K388" s="23">
        <f t="shared" si="52"/>
        <v>1516126.62</v>
      </c>
      <c r="L388" s="82"/>
      <c r="M388" s="218">
        <f t="shared" si="51"/>
        <v>26.953362133333336</v>
      </c>
      <c r="N388" s="10"/>
    </row>
    <row r="389" spans="1:14" ht="26">
      <c r="A389" s="19" t="s">
        <v>54</v>
      </c>
      <c r="B389" s="12" t="s">
        <v>12</v>
      </c>
      <c r="C389" s="12" t="s">
        <v>190</v>
      </c>
      <c r="D389" s="12" t="s">
        <v>36</v>
      </c>
      <c r="E389" s="12" t="s">
        <v>238</v>
      </c>
      <c r="F389" s="12" t="s">
        <v>55</v>
      </c>
      <c r="G389" s="12" t="s">
        <v>0</v>
      </c>
      <c r="H389" s="17"/>
      <c r="I389" s="17" t="s">
        <v>0</v>
      </c>
      <c r="J389" s="18">
        <f t="shared" si="52"/>
        <v>5625000</v>
      </c>
      <c r="K389" s="18">
        <f t="shared" si="52"/>
        <v>1516126.62</v>
      </c>
      <c r="L389" s="82"/>
      <c r="M389" s="218">
        <f t="shared" si="51"/>
        <v>26.953362133333336</v>
      </c>
      <c r="N389" s="10"/>
    </row>
    <row r="390" spans="1:14" ht="39">
      <c r="A390" s="19" t="s">
        <v>56</v>
      </c>
      <c r="B390" s="12" t="s">
        <v>12</v>
      </c>
      <c r="C390" s="12" t="s">
        <v>190</v>
      </c>
      <c r="D390" s="12" t="s">
        <v>36</v>
      </c>
      <c r="E390" s="12" t="s">
        <v>238</v>
      </c>
      <c r="F390" s="12" t="s">
        <v>57</v>
      </c>
      <c r="G390" s="12" t="s">
        <v>0</v>
      </c>
      <c r="H390" s="17"/>
      <c r="I390" s="17" t="s">
        <v>0</v>
      </c>
      <c r="J390" s="18">
        <f t="shared" si="52"/>
        <v>5625000</v>
      </c>
      <c r="K390" s="18">
        <f t="shared" si="52"/>
        <v>1516126.62</v>
      </c>
      <c r="L390" s="82"/>
      <c r="M390" s="218">
        <f t="shared" si="51"/>
        <v>26.953362133333336</v>
      </c>
      <c r="N390" s="10"/>
    </row>
    <row r="391" spans="1:14" ht="39">
      <c r="A391" s="11" t="s">
        <v>66</v>
      </c>
      <c r="B391" s="12" t="s">
        <v>12</v>
      </c>
      <c r="C391" s="12" t="s">
        <v>190</v>
      </c>
      <c r="D391" s="12" t="s">
        <v>36</v>
      </c>
      <c r="E391" s="12" t="s">
        <v>238</v>
      </c>
      <c r="F391" s="12" t="s">
        <v>67</v>
      </c>
      <c r="G391" s="12" t="s">
        <v>0</v>
      </c>
      <c r="H391" s="17"/>
      <c r="I391" s="17" t="s">
        <v>0</v>
      </c>
      <c r="J391" s="18">
        <f>J392+J394</f>
        <v>5625000</v>
      </c>
      <c r="K391" s="18">
        <f>K392+K394</f>
        <v>1516126.62</v>
      </c>
      <c r="L391" s="82"/>
      <c r="M391" s="218">
        <f t="shared" si="51"/>
        <v>26.953362133333336</v>
      </c>
      <c r="N391" s="10"/>
    </row>
    <row r="392" spans="1:14" s="212" customFormat="1">
      <c r="A392" s="40" t="s">
        <v>246</v>
      </c>
      <c r="B392" s="24" t="s">
        <v>12</v>
      </c>
      <c r="C392" s="24" t="s">
        <v>190</v>
      </c>
      <c r="D392" s="24" t="s">
        <v>36</v>
      </c>
      <c r="E392" s="51" t="s">
        <v>238</v>
      </c>
      <c r="F392" s="24" t="s">
        <v>67</v>
      </c>
      <c r="G392" s="40">
        <v>310</v>
      </c>
      <c r="H392" s="42"/>
      <c r="I392" s="42"/>
      <c r="J392" s="205">
        <f>J393</f>
        <v>1125000</v>
      </c>
      <c r="K392" s="205">
        <f t="shared" ref="K392" si="53">K393</f>
        <v>303225.32</v>
      </c>
      <c r="L392" s="205"/>
      <c r="M392" s="218">
        <f t="shared" si="51"/>
        <v>26.953361777777779</v>
      </c>
      <c r="N392" s="10"/>
    </row>
    <row r="393" spans="1:14" s="212" customFormat="1">
      <c r="A393" s="40" t="s">
        <v>184</v>
      </c>
      <c r="B393" s="24" t="s">
        <v>12</v>
      </c>
      <c r="C393" s="24" t="s">
        <v>190</v>
      </c>
      <c r="D393" s="24" t="s">
        <v>36</v>
      </c>
      <c r="E393" s="51" t="s">
        <v>238</v>
      </c>
      <c r="F393" s="24" t="s">
        <v>67</v>
      </c>
      <c r="G393" s="40">
        <v>310</v>
      </c>
      <c r="H393" s="42"/>
      <c r="I393" s="42">
        <v>1116</v>
      </c>
      <c r="J393" s="205">
        <v>1125000</v>
      </c>
      <c r="K393" s="205">
        <v>303225.32</v>
      </c>
      <c r="L393" s="205"/>
      <c r="M393" s="218">
        <f t="shared" si="51"/>
        <v>26.953361777777779</v>
      </c>
      <c r="N393" s="10"/>
    </row>
    <row r="394" spans="1:14" s="212" customFormat="1">
      <c r="A394" s="40" t="s">
        <v>246</v>
      </c>
      <c r="B394" s="24" t="s">
        <v>12</v>
      </c>
      <c r="C394" s="24" t="s">
        <v>190</v>
      </c>
      <c r="D394" s="24" t="s">
        <v>36</v>
      </c>
      <c r="E394" s="51" t="s">
        <v>238</v>
      </c>
      <c r="F394" s="24" t="s">
        <v>67</v>
      </c>
      <c r="G394" s="40">
        <v>310</v>
      </c>
      <c r="H394" s="42"/>
      <c r="I394" s="42"/>
      <c r="J394" s="205">
        <f>J395</f>
        <v>4500000</v>
      </c>
      <c r="K394" s="205">
        <f>K395</f>
        <v>1212901.3</v>
      </c>
      <c r="L394" s="83"/>
      <c r="M394" s="218">
        <f t="shared" si="51"/>
        <v>26.953362222222221</v>
      </c>
      <c r="N394" s="10"/>
    </row>
    <row r="395" spans="1:14" s="212" customFormat="1">
      <c r="A395" s="40" t="s">
        <v>184</v>
      </c>
      <c r="B395" s="24" t="s">
        <v>12</v>
      </c>
      <c r="C395" s="24" t="s">
        <v>190</v>
      </c>
      <c r="D395" s="24" t="s">
        <v>36</v>
      </c>
      <c r="E395" s="51" t="s">
        <v>238</v>
      </c>
      <c r="F395" s="24" t="s">
        <v>67</v>
      </c>
      <c r="G395" s="40">
        <v>310</v>
      </c>
      <c r="H395" s="42" t="s">
        <v>538</v>
      </c>
      <c r="I395" s="42">
        <v>1116</v>
      </c>
      <c r="J395" s="205">
        <v>4500000</v>
      </c>
      <c r="K395" s="205">
        <v>1212901.3</v>
      </c>
      <c r="L395" s="83"/>
      <c r="M395" s="218">
        <f t="shared" si="51"/>
        <v>26.953362222222221</v>
      </c>
      <c r="N395" s="10"/>
    </row>
    <row r="396" spans="1:14">
      <c r="A396" s="20" t="s">
        <v>254</v>
      </c>
      <c r="B396" s="21" t="s">
        <v>12</v>
      </c>
      <c r="C396" s="21" t="s">
        <v>190</v>
      </c>
      <c r="D396" s="21" t="s">
        <v>36</v>
      </c>
      <c r="E396" s="21" t="s">
        <v>255</v>
      </c>
      <c r="F396" s="21"/>
      <c r="G396" s="21"/>
      <c r="H396" s="22"/>
      <c r="I396" s="22"/>
      <c r="J396" s="49">
        <f t="shared" ref="J396:K398" si="54">J397</f>
        <v>2304439.1800000002</v>
      </c>
      <c r="K396" s="49">
        <f t="shared" si="54"/>
        <v>2285064.1800000002</v>
      </c>
      <c r="L396" s="82"/>
      <c r="M396" s="218">
        <f t="shared" si="51"/>
        <v>99.159231444763066</v>
      </c>
      <c r="N396" s="10"/>
    </row>
    <row r="397" spans="1:14" ht="26">
      <c r="A397" s="19" t="s">
        <v>54</v>
      </c>
      <c r="B397" s="12" t="s">
        <v>12</v>
      </c>
      <c r="C397" s="12" t="s">
        <v>190</v>
      </c>
      <c r="D397" s="12" t="s">
        <v>36</v>
      </c>
      <c r="E397" s="12" t="s">
        <v>255</v>
      </c>
      <c r="F397" s="12" t="s">
        <v>55</v>
      </c>
      <c r="G397" s="12" t="s">
        <v>0</v>
      </c>
      <c r="H397" s="17"/>
      <c r="I397" s="17"/>
      <c r="J397" s="30">
        <f t="shared" si="54"/>
        <v>2304439.1800000002</v>
      </c>
      <c r="K397" s="30">
        <f t="shared" si="54"/>
        <v>2285064.1800000002</v>
      </c>
      <c r="L397" s="82"/>
      <c r="M397" s="218">
        <f t="shared" si="51"/>
        <v>99.159231444763066</v>
      </c>
      <c r="N397" s="10"/>
    </row>
    <row r="398" spans="1:14" ht="39">
      <c r="A398" s="19" t="s">
        <v>56</v>
      </c>
      <c r="B398" s="12" t="s">
        <v>12</v>
      </c>
      <c r="C398" s="12" t="s">
        <v>190</v>
      </c>
      <c r="D398" s="12" t="s">
        <v>36</v>
      </c>
      <c r="E398" s="12" t="s">
        <v>255</v>
      </c>
      <c r="F398" s="12" t="s">
        <v>57</v>
      </c>
      <c r="G398" s="12" t="s">
        <v>0</v>
      </c>
      <c r="H398" s="17"/>
      <c r="I398" s="17"/>
      <c r="J398" s="30">
        <f t="shared" si="54"/>
        <v>2304439.1800000002</v>
      </c>
      <c r="K398" s="30">
        <f t="shared" si="54"/>
        <v>2285064.1800000002</v>
      </c>
      <c r="L398" s="82"/>
      <c r="M398" s="218">
        <f t="shared" si="51"/>
        <v>99.159231444763066</v>
      </c>
      <c r="N398" s="10"/>
    </row>
    <row r="399" spans="1:14" ht="39">
      <c r="A399" s="11" t="s">
        <v>66</v>
      </c>
      <c r="B399" s="12" t="s">
        <v>12</v>
      </c>
      <c r="C399" s="12" t="s">
        <v>190</v>
      </c>
      <c r="D399" s="12" t="s">
        <v>36</v>
      </c>
      <c r="E399" s="12" t="s">
        <v>255</v>
      </c>
      <c r="F399" s="12" t="s">
        <v>67</v>
      </c>
      <c r="G399" s="12" t="s">
        <v>0</v>
      </c>
      <c r="H399" s="17"/>
      <c r="I399" s="17"/>
      <c r="J399" s="30">
        <f>J400+J402</f>
        <v>2304439.1800000002</v>
      </c>
      <c r="K399" s="30">
        <f>K400+K402</f>
        <v>2285064.1800000002</v>
      </c>
      <c r="L399" s="82"/>
      <c r="M399" s="218">
        <f t="shared" si="51"/>
        <v>99.159231444763066</v>
      </c>
      <c r="N399" s="10"/>
    </row>
    <row r="400" spans="1:14">
      <c r="A400" s="13" t="s">
        <v>68</v>
      </c>
      <c r="B400" s="24" t="s">
        <v>12</v>
      </c>
      <c r="C400" s="24" t="s">
        <v>190</v>
      </c>
      <c r="D400" s="24" t="s">
        <v>36</v>
      </c>
      <c r="E400" s="24" t="s">
        <v>255</v>
      </c>
      <c r="F400" s="24" t="s">
        <v>67</v>
      </c>
      <c r="G400" s="13" t="s">
        <v>69</v>
      </c>
      <c r="H400" s="14"/>
      <c r="I400" s="14"/>
      <c r="J400" s="25">
        <f>J401</f>
        <v>2178444.1800000002</v>
      </c>
      <c r="K400" s="25">
        <f>K401</f>
        <v>2159069.1800000002</v>
      </c>
      <c r="L400" s="82"/>
      <c r="M400" s="218">
        <f t="shared" si="51"/>
        <v>99.110603788801228</v>
      </c>
      <c r="N400" s="10"/>
    </row>
    <row r="401" spans="1:14">
      <c r="A401" s="13" t="s">
        <v>193</v>
      </c>
      <c r="B401" s="24" t="s">
        <v>12</v>
      </c>
      <c r="C401" s="24" t="s">
        <v>190</v>
      </c>
      <c r="D401" s="24" t="s">
        <v>36</v>
      </c>
      <c r="E401" s="24" t="s">
        <v>255</v>
      </c>
      <c r="F401" s="24" t="s">
        <v>67</v>
      </c>
      <c r="G401" s="13">
        <v>226</v>
      </c>
      <c r="H401" s="14"/>
      <c r="I401" s="14">
        <v>1140</v>
      </c>
      <c r="J401" s="25">
        <v>2178444.1800000002</v>
      </c>
      <c r="K401" s="25">
        <v>2159069.1800000002</v>
      </c>
      <c r="L401" s="82"/>
      <c r="M401" s="218">
        <f t="shared" si="51"/>
        <v>99.110603788801228</v>
      </c>
      <c r="N401" s="10"/>
    </row>
    <row r="402" spans="1:14" s="212" customFormat="1">
      <c r="A402" s="40" t="s">
        <v>62</v>
      </c>
      <c r="B402" s="41" t="s">
        <v>12</v>
      </c>
      <c r="C402" s="41" t="s">
        <v>190</v>
      </c>
      <c r="D402" s="41" t="s">
        <v>36</v>
      </c>
      <c r="E402" s="24" t="s">
        <v>255</v>
      </c>
      <c r="F402" s="41" t="s">
        <v>67</v>
      </c>
      <c r="G402" s="40">
        <v>340</v>
      </c>
      <c r="H402" s="42"/>
      <c r="I402" s="42"/>
      <c r="J402" s="205">
        <f>J403</f>
        <v>125995</v>
      </c>
      <c r="K402" s="205">
        <f>K403</f>
        <v>125995</v>
      </c>
      <c r="L402" s="83"/>
      <c r="M402" s="218">
        <f t="shared" si="51"/>
        <v>100</v>
      </c>
      <c r="N402" s="10"/>
    </row>
    <row r="403" spans="1:14" s="212" customFormat="1">
      <c r="A403" s="40" t="s">
        <v>204</v>
      </c>
      <c r="B403" s="41" t="s">
        <v>12</v>
      </c>
      <c r="C403" s="41" t="s">
        <v>190</v>
      </c>
      <c r="D403" s="41" t="s">
        <v>36</v>
      </c>
      <c r="E403" s="24" t="s">
        <v>255</v>
      </c>
      <c r="F403" s="41" t="s">
        <v>67</v>
      </c>
      <c r="G403" s="40">
        <v>340</v>
      </c>
      <c r="H403" s="42">
        <v>1123</v>
      </c>
      <c r="I403" s="42"/>
      <c r="J403" s="205">
        <v>125995</v>
      </c>
      <c r="K403" s="205">
        <v>125995</v>
      </c>
      <c r="L403" s="83"/>
      <c r="M403" s="218">
        <f t="shared" si="51"/>
        <v>100</v>
      </c>
      <c r="N403" s="10"/>
    </row>
    <row r="404" spans="1:14" ht="26">
      <c r="A404" s="19" t="s">
        <v>239</v>
      </c>
      <c r="B404" s="12" t="s">
        <v>12</v>
      </c>
      <c r="C404" s="12" t="s">
        <v>190</v>
      </c>
      <c r="D404" s="12" t="s">
        <v>36</v>
      </c>
      <c r="E404" s="12" t="s">
        <v>240</v>
      </c>
      <c r="F404" s="12" t="s">
        <v>0</v>
      </c>
      <c r="G404" s="12" t="s">
        <v>0</v>
      </c>
      <c r="H404" s="17"/>
      <c r="I404" s="17" t="s">
        <v>0</v>
      </c>
      <c r="J404" s="18">
        <f>J405+J415+J421+J435+J441+J451</f>
        <v>17649269.32</v>
      </c>
      <c r="K404" s="18">
        <f>K405+K415+K421+K435+K441+K451</f>
        <v>15787942.970000003</v>
      </c>
      <c r="L404" s="82"/>
      <c r="M404" s="218">
        <f t="shared" si="51"/>
        <v>89.453805048514056</v>
      </c>
      <c r="N404" s="10"/>
    </row>
    <row r="405" spans="1:14" ht="27">
      <c r="A405" s="20" t="s">
        <v>241</v>
      </c>
      <c r="B405" s="21" t="s">
        <v>12</v>
      </c>
      <c r="C405" s="21" t="s">
        <v>190</v>
      </c>
      <c r="D405" s="21" t="s">
        <v>36</v>
      </c>
      <c r="E405" s="21" t="s">
        <v>242</v>
      </c>
      <c r="F405" s="21" t="s">
        <v>0</v>
      </c>
      <c r="G405" s="21" t="s">
        <v>0</v>
      </c>
      <c r="H405" s="22"/>
      <c r="I405" s="22" t="s">
        <v>0</v>
      </c>
      <c r="J405" s="23">
        <f t="shared" ref="J405:K407" si="55">J406</f>
        <v>2651642.44</v>
      </c>
      <c r="K405" s="23">
        <f t="shared" si="55"/>
        <v>2381779.4300000002</v>
      </c>
      <c r="L405" s="82"/>
      <c r="M405" s="218">
        <f t="shared" si="51"/>
        <v>89.822797903325167</v>
      </c>
      <c r="N405" s="10"/>
    </row>
    <row r="406" spans="1:14" ht="26">
      <c r="A406" s="19" t="s">
        <v>54</v>
      </c>
      <c r="B406" s="12" t="s">
        <v>12</v>
      </c>
      <c r="C406" s="12" t="s">
        <v>190</v>
      </c>
      <c r="D406" s="12" t="s">
        <v>36</v>
      </c>
      <c r="E406" s="12" t="s">
        <v>242</v>
      </c>
      <c r="F406" s="12" t="s">
        <v>55</v>
      </c>
      <c r="G406" s="12" t="s">
        <v>0</v>
      </c>
      <c r="H406" s="17"/>
      <c r="I406" s="17" t="s">
        <v>0</v>
      </c>
      <c r="J406" s="18">
        <f t="shared" si="55"/>
        <v>2651642.44</v>
      </c>
      <c r="K406" s="18">
        <f t="shared" si="55"/>
        <v>2381779.4300000002</v>
      </c>
      <c r="L406" s="82"/>
      <c r="M406" s="218">
        <f t="shared" si="51"/>
        <v>89.822797903325167</v>
      </c>
      <c r="N406" s="10"/>
    </row>
    <row r="407" spans="1:14" ht="39">
      <c r="A407" s="19" t="s">
        <v>56</v>
      </c>
      <c r="B407" s="12" t="s">
        <v>12</v>
      </c>
      <c r="C407" s="12" t="s">
        <v>190</v>
      </c>
      <c r="D407" s="12" t="s">
        <v>36</v>
      </c>
      <c r="E407" s="12" t="s">
        <v>242</v>
      </c>
      <c r="F407" s="12" t="s">
        <v>57</v>
      </c>
      <c r="G407" s="12" t="s">
        <v>0</v>
      </c>
      <c r="H407" s="17"/>
      <c r="I407" s="17" t="s">
        <v>0</v>
      </c>
      <c r="J407" s="18">
        <f t="shared" si="55"/>
        <v>2651642.44</v>
      </c>
      <c r="K407" s="18">
        <f t="shared" si="55"/>
        <v>2381779.4300000002</v>
      </c>
      <c r="L407" s="82"/>
      <c r="M407" s="218">
        <f t="shared" si="51"/>
        <v>89.822797903325167</v>
      </c>
      <c r="N407" s="10"/>
    </row>
    <row r="408" spans="1:14" ht="39">
      <c r="A408" s="11" t="s">
        <v>66</v>
      </c>
      <c r="B408" s="12" t="s">
        <v>12</v>
      </c>
      <c r="C408" s="12" t="s">
        <v>190</v>
      </c>
      <c r="D408" s="12" t="s">
        <v>36</v>
      </c>
      <c r="E408" s="12" t="s">
        <v>242</v>
      </c>
      <c r="F408" s="12" t="s">
        <v>67</v>
      </c>
      <c r="G408" s="12" t="s">
        <v>0</v>
      </c>
      <c r="H408" s="17"/>
      <c r="I408" s="17" t="s">
        <v>0</v>
      </c>
      <c r="J408" s="18">
        <f>J409+J411+J413</f>
        <v>2651642.44</v>
      </c>
      <c r="K408" s="18">
        <f>K409+K411+K413</f>
        <v>2381779.4300000002</v>
      </c>
      <c r="L408" s="82"/>
      <c r="M408" s="218">
        <f t="shared" si="51"/>
        <v>89.822797903325167</v>
      </c>
      <c r="N408" s="10"/>
    </row>
    <row r="409" spans="1:14">
      <c r="A409" s="13" t="s">
        <v>103</v>
      </c>
      <c r="B409" s="24" t="s">
        <v>12</v>
      </c>
      <c r="C409" s="24" t="s">
        <v>190</v>
      </c>
      <c r="D409" s="24" t="s">
        <v>36</v>
      </c>
      <c r="E409" s="51" t="s">
        <v>242</v>
      </c>
      <c r="F409" s="24" t="s">
        <v>67</v>
      </c>
      <c r="G409" s="13" t="s">
        <v>104</v>
      </c>
      <c r="H409" s="14"/>
      <c r="I409" s="14" t="s">
        <v>0</v>
      </c>
      <c r="J409" s="25">
        <f>J410</f>
        <v>1003212.97</v>
      </c>
      <c r="K409" s="25">
        <f>K410</f>
        <v>897977.34</v>
      </c>
      <c r="L409" s="82"/>
      <c r="M409" s="218">
        <f t="shared" si="51"/>
        <v>89.510140603545025</v>
      </c>
      <c r="N409" s="10"/>
    </row>
    <row r="410" spans="1:14">
      <c r="A410" s="13" t="s">
        <v>107</v>
      </c>
      <c r="B410" s="24" t="s">
        <v>12</v>
      </c>
      <c r="C410" s="24" t="s">
        <v>190</v>
      </c>
      <c r="D410" s="24" t="s">
        <v>36</v>
      </c>
      <c r="E410" s="51" t="s">
        <v>242</v>
      </c>
      <c r="F410" s="24" t="s">
        <v>67</v>
      </c>
      <c r="G410" s="13" t="s">
        <v>104</v>
      </c>
      <c r="H410" s="14"/>
      <c r="I410" s="14" t="s">
        <v>108</v>
      </c>
      <c r="J410" s="25">
        <v>1003212.97</v>
      </c>
      <c r="K410" s="25">
        <v>897977.34</v>
      </c>
      <c r="L410" s="82"/>
      <c r="M410" s="218">
        <f t="shared" si="51"/>
        <v>89.510140603545025</v>
      </c>
      <c r="N410" s="10"/>
    </row>
    <row r="411" spans="1:14">
      <c r="A411" s="13" t="s">
        <v>147</v>
      </c>
      <c r="B411" s="24" t="s">
        <v>12</v>
      </c>
      <c r="C411" s="24" t="s">
        <v>190</v>
      </c>
      <c r="D411" s="24" t="s">
        <v>36</v>
      </c>
      <c r="E411" s="51" t="s">
        <v>242</v>
      </c>
      <c r="F411" s="24" t="s">
        <v>67</v>
      </c>
      <c r="G411" s="13" t="s">
        <v>94</v>
      </c>
      <c r="H411" s="14"/>
      <c r="I411" s="14" t="s">
        <v>0</v>
      </c>
      <c r="J411" s="25">
        <f>J412</f>
        <v>1646029.47</v>
      </c>
      <c r="K411" s="25">
        <f>K412</f>
        <v>1481402.09</v>
      </c>
      <c r="L411" s="82"/>
      <c r="M411" s="218">
        <f t="shared" si="51"/>
        <v>89.998515640184749</v>
      </c>
      <c r="N411" s="10"/>
    </row>
    <row r="412" spans="1:14">
      <c r="A412" s="13" t="s">
        <v>150</v>
      </c>
      <c r="B412" s="24" t="s">
        <v>12</v>
      </c>
      <c r="C412" s="24" t="s">
        <v>190</v>
      </c>
      <c r="D412" s="24" t="s">
        <v>36</v>
      </c>
      <c r="E412" s="51" t="s">
        <v>242</v>
      </c>
      <c r="F412" s="24" t="s">
        <v>67</v>
      </c>
      <c r="G412" s="13" t="s">
        <v>94</v>
      </c>
      <c r="H412" s="14"/>
      <c r="I412" s="14" t="s">
        <v>116</v>
      </c>
      <c r="J412" s="25">
        <v>1646029.47</v>
      </c>
      <c r="K412" s="25">
        <v>1481402.09</v>
      </c>
      <c r="L412" s="82"/>
      <c r="M412" s="218">
        <f t="shared" si="51"/>
        <v>89.998515640184749</v>
      </c>
      <c r="N412" s="10"/>
    </row>
    <row r="413" spans="1:14">
      <c r="A413" s="13" t="s">
        <v>243</v>
      </c>
      <c r="B413" s="24" t="s">
        <v>12</v>
      </c>
      <c r="C413" s="24" t="s">
        <v>190</v>
      </c>
      <c r="D413" s="24" t="s">
        <v>36</v>
      </c>
      <c r="E413" s="51" t="s">
        <v>242</v>
      </c>
      <c r="F413" s="24" t="s">
        <v>67</v>
      </c>
      <c r="G413" s="13">
        <v>340</v>
      </c>
      <c r="H413" s="14"/>
      <c r="I413" s="14"/>
      <c r="J413" s="25">
        <f>J414</f>
        <v>2400</v>
      </c>
      <c r="K413" s="25">
        <f>K414</f>
        <v>2400</v>
      </c>
      <c r="L413" s="82"/>
      <c r="M413" s="218">
        <f t="shared" si="51"/>
        <v>100</v>
      </c>
      <c r="N413" s="10"/>
    </row>
    <row r="414" spans="1:14">
      <c r="A414" s="13" t="s">
        <v>204</v>
      </c>
      <c r="B414" s="24" t="s">
        <v>12</v>
      </c>
      <c r="C414" s="24" t="s">
        <v>190</v>
      </c>
      <c r="D414" s="24" t="s">
        <v>36</v>
      </c>
      <c r="E414" s="51" t="s">
        <v>242</v>
      </c>
      <c r="F414" s="24" t="s">
        <v>67</v>
      </c>
      <c r="G414" s="13">
        <v>340</v>
      </c>
      <c r="H414" s="14"/>
      <c r="I414" s="14">
        <v>1123</v>
      </c>
      <c r="J414" s="25">
        <v>2400</v>
      </c>
      <c r="K414" s="25">
        <v>2400</v>
      </c>
      <c r="L414" s="82"/>
      <c r="M414" s="218">
        <f t="shared" si="51"/>
        <v>100</v>
      </c>
      <c r="N414" s="10"/>
    </row>
    <row r="415" spans="1:14">
      <c r="A415" s="20" t="s">
        <v>244</v>
      </c>
      <c r="B415" s="21" t="s">
        <v>12</v>
      </c>
      <c r="C415" s="21" t="s">
        <v>190</v>
      </c>
      <c r="D415" s="21" t="s">
        <v>36</v>
      </c>
      <c r="E415" s="21" t="s">
        <v>245</v>
      </c>
      <c r="F415" s="21" t="s">
        <v>0</v>
      </c>
      <c r="G415" s="21" t="s">
        <v>0</v>
      </c>
      <c r="H415" s="22"/>
      <c r="I415" s="22" t="s">
        <v>0</v>
      </c>
      <c r="J415" s="23">
        <f t="shared" ref="J415:K417" si="56">J416</f>
        <v>277620</v>
      </c>
      <c r="K415" s="23">
        <f t="shared" si="56"/>
        <v>277620</v>
      </c>
      <c r="L415" s="82"/>
      <c r="M415" s="218">
        <f t="shared" si="51"/>
        <v>100</v>
      </c>
      <c r="N415" s="10"/>
    </row>
    <row r="416" spans="1:14" ht="26">
      <c r="A416" s="19" t="s">
        <v>54</v>
      </c>
      <c r="B416" s="12" t="s">
        <v>12</v>
      </c>
      <c r="C416" s="12" t="s">
        <v>190</v>
      </c>
      <c r="D416" s="12" t="s">
        <v>36</v>
      </c>
      <c r="E416" s="12" t="s">
        <v>245</v>
      </c>
      <c r="F416" s="12" t="s">
        <v>55</v>
      </c>
      <c r="G416" s="12" t="s">
        <v>0</v>
      </c>
      <c r="H416" s="17"/>
      <c r="I416" s="17" t="s">
        <v>0</v>
      </c>
      <c r="J416" s="18">
        <f t="shared" si="56"/>
        <v>277620</v>
      </c>
      <c r="K416" s="18">
        <f t="shared" si="56"/>
        <v>277620</v>
      </c>
      <c r="L416" s="82"/>
      <c r="M416" s="218">
        <f t="shared" si="51"/>
        <v>100</v>
      </c>
      <c r="N416" s="10"/>
    </row>
    <row r="417" spans="1:14" ht="39">
      <c r="A417" s="19" t="s">
        <v>56</v>
      </c>
      <c r="B417" s="12" t="s">
        <v>12</v>
      </c>
      <c r="C417" s="12" t="s">
        <v>190</v>
      </c>
      <c r="D417" s="12" t="s">
        <v>36</v>
      </c>
      <c r="E417" s="12" t="s">
        <v>245</v>
      </c>
      <c r="F417" s="12" t="s">
        <v>57</v>
      </c>
      <c r="G417" s="12" t="s">
        <v>0</v>
      </c>
      <c r="H417" s="17"/>
      <c r="I417" s="17" t="s">
        <v>0</v>
      </c>
      <c r="J417" s="18">
        <f t="shared" si="56"/>
        <v>277620</v>
      </c>
      <c r="K417" s="18">
        <f t="shared" si="56"/>
        <v>277620</v>
      </c>
      <c r="L417" s="82"/>
      <c r="M417" s="218">
        <f t="shared" si="51"/>
        <v>100</v>
      </c>
      <c r="N417" s="10"/>
    </row>
    <row r="418" spans="1:14" ht="39">
      <c r="A418" s="11" t="s">
        <v>66</v>
      </c>
      <c r="B418" s="12" t="s">
        <v>12</v>
      </c>
      <c r="C418" s="12" t="s">
        <v>190</v>
      </c>
      <c r="D418" s="12" t="s">
        <v>36</v>
      </c>
      <c r="E418" s="12" t="s">
        <v>245</v>
      </c>
      <c r="F418" s="12" t="s">
        <v>67</v>
      </c>
      <c r="G418" s="12" t="s">
        <v>0</v>
      </c>
      <c r="H418" s="17"/>
      <c r="I418" s="17" t="s">
        <v>0</v>
      </c>
      <c r="J418" s="18">
        <f>J419</f>
        <v>277620</v>
      </c>
      <c r="K418" s="18">
        <f>K419</f>
        <v>277620</v>
      </c>
      <c r="L418" s="82"/>
      <c r="M418" s="218">
        <f t="shared" si="51"/>
        <v>100</v>
      </c>
      <c r="N418" s="10"/>
    </row>
    <row r="419" spans="1:14">
      <c r="A419" s="13" t="s">
        <v>62</v>
      </c>
      <c r="B419" s="24" t="s">
        <v>12</v>
      </c>
      <c r="C419" s="24" t="s">
        <v>190</v>
      </c>
      <c r="D419" s="24" t="s">
        <v>36</v>
      </c>
      <c r="E419" s="51" t="s">
        <v>245</v>
      </c>
      <c r="F419" s="24" t="s">
        <v>67</v>
      </c>
      <c r="G419" s="13" t="s">
        <v>63</v>
      </c>
      <c r="H419" s="14"/>
      <c r="I419" s="14" t="s">
        <v>0</v>
      </c>
      <c r="J419" s="25">
        <f>J420</f>
        <v>277620</v>
      </c>
      <c r="K419" s="25">
        <f>K420</f>
        <v>277620</v>
      </c>
      <c r="L419" s="82"/>
      <c r="M419" s="218">
        <f t="shared" si="51"/>
        <v>100</v>
      </c>
      <c r="N419" s="10"/>
    </row>
    <row r="420" spans="1:14">
      <c r="A420" s="13" t="s">
        <v>64</v>
      </c>
      <c r="B420" s="24" t="s">
        <v>12</v>
      </c>
      <c r="C420" s="24" t="s">
        <v>190</v>
      </c>
      <c r="D420" s="24" t="s">
        <v>36</v>
      </c>
      <c r="E420" s="51" t="s">
        <v>245</v>
      </c>
      <c r="F420" s="24" t="s">
        <v>67</v>
      </c>
      <c r="G420" s="13" t="s">
        <v>63</v>
      </c>
      <c r="H420" s="14"/>
      <c r="I420" s="14" t="s">
        <v>65</v>
      </c>
      <c r="J420" s="25">
        <v>277620</v>
      </c>
      <c r="K420" s="25">
        <v>277620</v>
      </c>
      <c r="L420" s="82"/>
      <c r="M420" s="218">
        <f t="shared" si="51"/>
        <v>100</v>
      </c>
      <c r="N420" s="10"/>
    </row>
    <row r="421" spans="1:14" ht="27">
      <c r="A421" s="20" t="s">
        <v>247</v>
      </c>
      <c r="B421" s="21" t="s">
        <v>12</v>
      </c>
      <c r="C421" s="21" t="s">
        <v>190</v>
      </c>
      <c r="D421" s="21" t="s">
        <v>36</v>
      </c>
      <c r="E421" s="21" t="s">
        <v>248</v>
      </c>
      <c r="F421" s="21" t="s">
        <v>0</v>
      </c>
      <c r="G421" s="21" t="s">
        <v>0</v>
      </c>
      <c r="H421" s="22"/>
      <c r="I421" s="22" t="s">
        <v>0</v>
      </c>
      <c r="J421" s="23">
        <f t="shared" ref="J421:K423" si="57">J422</f>
        <v>1286990.76</v>
      </c>
      <c r="K421" s="23">
        <f t="shared" si="57"/>
        <v>1253645.55</v>
      </c>
      <c r="L421" s="82"/>
      <c r="M421" s="218">
        <f t="shared" si="51"/>
        <v>97.409055990425301</v>
      </c>
      <c r="N421" s="10"/>
    </row>
    <row r="422" spans="1:14" ht="26">
      <c r="A422" s="19" t="s">
        <v>54</v>
      </c>
      <c r="B422" s="12" t="s">
        <v>12</v>
      </c>
      <c r="C422" s="12" t="s">
        <v>190</v>
      </c>
      <c r="D422" s="12" t="s">
        <v>36</v>
      </c>
      <c r="E422" s="12" t="s">
        <v>248</v>
      </c>
      <c r="F422" s="12" t="s">
        <v>55</v>
      </c>
      <c r="G422" s="12" t="s">
        <v>0</v>
      </c>
      <c r="H422" s="17"/>
      <c r="I422" s="17" t="s">
        <v>0</v>
      </c>
      <c r="J422" s="18">
        <f t="shared" si="57"/>
        <v>1286990.76</v>
      </c>
      <c r="K422" s="18">
        <f t="shared" si="57"/>
        <v>1253645.55</v>
      </c>
      <c r="L422" s="82"/>
      <c r="M422" s="218">
        <f t="shared" si="51"/>
        <v>97.409055990425301</v>
      </c>
      <c r="N422" s="10"/>
    </row>
    <row r="423" spans="1:14" ht="39">
      <c r="A423" s="19" t="s">
        <v>56</v>
      </c>
      <c r="B423" s="12" t="s">
        <v>12</v>
      </c>
      <c r="C423" s="12" t="s">
        <v>190</v>
      </c>
      <c r="D423" s="12" t="s">
        <v>36</v>
      </c>
      <c r="E423" s="12" t="s">
        <v>248</v>
      </c>
      <c r="F423" s="12" t="s">
        <v>57</v>
      </c>
      <c r="G423" s="12" t="s">
        <v>0</v>
      </c>
      <c r="H423" s="17"/>
      <c r="I423" s="17" t="s">
        <v>0</v>
      </c>
      <c r="J423" s="18">
        <f t="shared" si="57"/>
        <v>1286990.76</v>
      </c>
      <c r="K423" s="18">
        <f t="shared" si="57"/>
        <v>1253645.55</v>
      </c>
      <c r="L423" s="82"/>
      <c r="M423" s="218">
        <f t="shared" si="51"/>
        <v>97.409055990425301</v>
      </c>
      <c r="N423" s="10"/>
    </row>
    <row r="424" spans="1:14" ht="39">
      <c r="A424" s="11" t="s">
        <v>66</v>
      </c>
      <c r="B424" s="12" t="s">
        <v>12</v>
      </c>
      <c r="C424" s="12" t="s">
        <v>190</v>
      </c>
      <c r="D424" s="12" t="s">
        <v>36</v>
      </c>
      <c r="E424" s="12" t="s">
        <v>248</v>
      </c>
      <c r="F424" s="12" t="s">
        <v>67</v>
      </c>
      <c r="G424" s="12" t="s">
        <v>0</v>
      </c>
      <c r="H424" s="17"/>
      <c r="I424" s="17" t="s">
        <v>0</v>
      </c>
      <c r="J424" s="18">
        <f>J425+J429+J431</f>
        <v>1286990.76</v>
      </c>
      <c r="K424" s="18">
        <f>K425+K429+K431</f>
        <v>1253645.55</v>
      </c>
      <c r="L424" s="82"/>
      <c r="M424" s="218">
        <f t="shared" si="51"/>
        <v>97.409055990425301</v>
      </c>
      <c r="N424" s="10"/>
    </row>
    <row r="425" spans="1:14" ht="40" hidden="1" customHeight="1">
      <c r="A425" s="13" t="s">
        <v>99</v>
      </c>
      <c r="B425" s="24" t="s">
        <v>12</v>
      </c>
      <c r="C425" s="24" t="s">
        <v>190</v>
      </c>
      <c r="D425" s="24" t="s">
        <v>36</v>
      </c>
      <c r="E425" s="51" t="s">
        <v>248</v>
      </c>
      <c r="F425" s="24" t="s">
        <v>67</v>
      </c>
      <c r="G425" s="13" t="s">
        <v>100</v>
      </c>
      <c r="H425" s="14"/>
      <c r="I425" s="14" t="s">
        <v>0</v>
      </c>
      <c r="J425" s="25">
        <f>J426</f>
        <v>0</v>
      </c>
      <c r="K425" s="81"/>
      <c r="L425" s="82"/>
      <c r="M425" s="218" t="e">
        <f t="shared" si="51"/>
        <v>#DIV/0!</v>
      </c>
      <c r="N425" s="10"/>
    </row>
    <row r="426" spans="1:14" hidden="1">
      <c r="A426" s="13" t="s">
        <v>249</v>
      </c>
      <c r="B426" s="24" t="s">
        <v>12</v>
      </c>
      <c r="C426" s="24" t="s">
        <v>190</v>
      </c>
      <c r="D426" s="24" t="s">
        <v>36</v>
      </c>
      <c r="E426" s="51" t="s">
        <v>248</v>
      </c>
      <c r="F426" s="24" t="s">
        <v>67</v>
      </c>
      <c r="G426" s="13" t="s">
        <v>100</v>
      </c>
      <c r="H426" s="14"/>
      <c r="I426" s="14" t="s">
        <v>102</v>
      </c>
      <c r="J426" s="25">
        <f>SUM(J427:J428)</f>
        <v>0</v>
      </c>
      <c r="K426" s="81"/>
      <c r="L426" s="82"/>
      <c r="M426" s="218" t="e">
        <f t="shared" si="51"/>
        <v>#DIV/0!</v>
      </c>
      <c r="N426" s="10"/>
    </row>
    <row r="427" spans="1:14" s="63" customFormat="1" hidden="1">
      <c r="A427" s="32"/>
      <c r="B427" s="33"/>
      <c r="C427" s="33"/>
      <c r="D427" s="33"/>
      <c r="E427" s="33"/>
      <c r="F427" s="33"/>
      <c r="G427" s="32"/>
      <c r="H427" s="34"/>
      <c r="I427" s="34"/>
      <c r="J427" s="35"/>
      <c r="K427" s="83"/>
      <c r="L427" s="82"/>
      <c r="M427" s="218" t="e">
        <f t="shared" si="51"/>
        <v>#DIV/0!</v>
      </c>
      <c r="N427" s="10"/>
    </row>
    <row r="428" spans="1:14" s="63" customFormat="1" hidden="1">
      <c r="A428" s="32"/>
      <c r="B428" s="33"/>
      <c r="C428" s="33"/>
      <c r="D428" s="33"/>
      <c r="E428" s="33"/>
      <c r="F428" s="33"/>
      <c r="G428" s="32"/>
      <c r="H428" s="34"/>
      <c r="I428" s="34"/>
      <c r="J428" s="35"/>
      <c r="K428" s="83"/>
      <c r="L428" s="82"/>
      <c r="M428" s="218" t="e">
        <f t="shared" si="51"/>
        <v>#DIV/0!</v>
      </c>
      <c r="N428" s="10"/>
    </row>
    <row r="429" spans="1:14">
      <c r="A429" s="13" t="s">
        <v>147</v>
      </c>
      <c r="B429" s="24" t="s">
        <v>12</v>
      </c>
      <c r="C429" s="24" t="s">
        <v>190</v>
      </c>
      <c r="D429" s="24" t="s">
        <v>36</v>
      </c>
      <c r="E429" s="51" t="s">
        <v>248</v>
      </c>
      <c r="F429" s="24" t="s">
        <v>67</v>
      </c>
      <c r="G429" s="13" t="s">
        <v>94</v>
      </c>
      <c r="H429" s="14"/>
      <c r="I429" s="14" t="s">
        <v>0</v>
      </c>
      <c r="J429" s="25">
        <f>J430</f>
        <v>1286990.76</v>
      </c>
      <c r="K429" s="25">
        <f>K430</f>
        <v>1253645.55</v>
      </c>
      <c r="L429" s="82"/>
      <c r="M429" s="218">
        <f t="shared" si="51"/>
        <v>97.409055990425301</v>
      </c>
      <c r="N429" s="10"/>
    </row>
    <row r="430" spans="1:14" ht="26">
      <c r="A430" s="13" t="s">
        <v>149</v>
      </c>
      <c r="B430" s="24" t="s">
        <v>12</v>
      </c>
      <c r="C430" s="24" t="s">
        <v>190</v>
      </c>
      <c r="D430" s="24" t="s">
        <v>36</v>
      </c>
      <c r="E430" s="51" t="s">
        <v>248</v>
      </c>
      <c r="F430" s="24" t="s">
        <v>67</v>
      </c>
      <c r="G430" s="13" t="s">
        <v>94</v>
      </c>
      <c r="H430" s="14"/>
      <c r="I430" s="14" t="s">
        <v>114</v>
      </c>
      <c r="J430" s="25">
        <v>1286990.76</v>
      </c>
      <c r="K430" s="25">
        <v>1253645.55</v>
      </c>
      <c r="L430" s="82"/>
      <c r="M430" s="218">
        <f t="shared" si="51"/>
        <v>97.409055990425301</v>
      </c>
      <c r="N430" s="10"/>
    </row>
    <row r="431" spans="1:14" hidden="1">
      <c r="A431" s="13" t="s">
        <v>68</v>
      </c>
      <c r="B431" s="24" t="s">
        <v>12</v>
      </c>
      <c r="C431" s="24" t="s">
        <v>190</v>
      </c>
      <c r="D431" s="24" t="s">
        <v>36</v>
      </c>
      <c r="E431" s="51" t="s">
        <v>248</v>
      </c>
      <c r="F431" s="24" t="s">
        <v>67</v>
      </c>
      <c r="G431" s="13" t="s">
        <v>69</v>
      </c>
      <c r="H431" s="14"/>
      <c r="I431" s="14" t="s">
        <v>0</v>
      </c>
      <c r="J431" s="25">
        <f>J432</f>
        <v>0</v>
      </c>
      <c r="K431" s="81"/>
      <c r="L431" s="82"/>
      <c r="M431" s="218" t="e">
        <f t="shared" si="51"/>
        <v>#DIV/0!</v>
      </c>
      <c r="N431" s="10"/>
    </row>
    <row r="432" spans="1:14" hidden="1">
      <c r="A432" s="13" t="s">
        <v>119</v>
      </c>
      <c r="B432" s="24" t="s">
        <v>12</v>
      </c>
      <c r="C432" s="24" t="s">
        <v>190</v>
      </c>
      <c r="D432" s="24" t="s">
        <v>36</v>
      </c>
      <c r="E432" s="51" t="s">
        <v>248</v>
      </c>
      <c r="F432" s="24" t="s">
        <v>67</v>
      </c>
      <c r="G432" s="13" t="s">
        <v>69</v>
      </c>
      <c r="H432" s="14"/>
      <c r="I432" s="14" t="s">
        <v>120</v>
      </c>
      <c r="J432" s="25"/>
      <c r="K432" s="81"/>
      <c r="L432" s="82"/>
      <c r="M432" s="218" t="e">
        <f t="shared" ref="M432:M469" si="58">K432/J432*100</f>
        <v>#DIV/0!</v>
      </c>
      <c r="N432" s="10"/>
    </row>
    <row r="433" spans="1:14" s="63" customFormat="1" hidden="1">
      <c r="A433" s="32"/>
      <c r="B433" s="33"/>
      <c r="C433" s="33"/>
      <c r="D433" s="33"/>
      <c r="E433" s="33"/>
      <c r="F433" s="33"/>
      <c r="G433" s="32"/>
      <c r="H433" s="34"/>
      <c r="I433" s="34"/>
      <c r="J433" s="35"/>
      <c r="K433" s="83"/>
      <c r="L433" s="82"/>
      <c r="M433" s="218" t="e">
        <f t="shared" si="58"/>
        <v>#DIV/0!</v>
      </c>
      <c r="N433" s="10"/>
    </row>
    <row r="434" spans="1:14" s="63" customFormat="1" hidden="1">
      <c r="A434" s="32"/>
      <c r="B434" s="33"/>
      <c r="C434" s="33"/>
      <c r="D434" s="33"/>
      <c r="E434" s="33"/>
      <c r="F434" s="33"/>
      <c r="G434" s="32"/>
      <c r="H434" s="34"/>
      <c r="I434" s="34"/>
      <c r="J434" s="35"/>
      <c r="K434" s="83"/>
      <c r="L434" s="82"/>
      <c r="M434" s="218" t="e">
        <f t="shared" si="58"/>
        <v>#DIV/0!</v>
      </c>
      <c r="N434" s="10"/>
    </row>
    <row r="435" spans="1:14">
      <c r="A435" s="20" t="s">
        <v>250</v>
      </c>
      <c r="B435" s="21" t="s">
        <v>12</v>
      </c>
      <c r="C435" s="21" t="s">
        <v>190</v>
      </c>
      <c r="D435" s="21" t="s">
        <v>36</v>
      </c>
      <c r="E435" s="21" t="s">
        <v>251</v>
      </c>
      <c r="F435" s="21" t="s">
        <v>0</v>
      </c>
      <c r="G435" s="21" t="s">
        <v>0</v>
      </c>
      <c r="H435" s="22"/>
      <c r="I435" s="22" t="s">
        <v>0</v>
      </c>
      <c r="J435" s="23">
        <f t="shared" ref="J435:K439" si="59">J436</f>
        <v>4854858.76</v>
      </c>
      <c r="K435" s="23">
        <f t="shared" si="59"/>
        <v>3986196.58</v>
      </c>
      <c r="L435" s="82"/>
      <c r="M435" s="218">
        <f t="shared" si="58"/>
        <v>82.107364540508286</v>
      </c>
      <c r="N435" s="10"/>
    </row>
    <row r="436" spans="1:14" ht="26">
      <c r="A436" s="19" t="s">
        <v>54</v>
      </c>
      <c r="B436" s="12" t="s">
        <v>12</v>
      </c>
      <c r="C436" s="12" t="s">
        <v>190</v>
      </c>
      <c r="D436" s="12" t="s">
        <v>36</v>
      </c>
      <c r="E436" s="12" t="s">
        <v>251</v>
      </c>
      <c r="F436" s="12" t="s">
        <v>55</v>
      </c>
      <c r="G436" s="12" t="s">
        <v>0</v>
      </c>
      <c r="H436" s="17"/>
      <c r="I436" s="17" t="s">
        <v>0</v>
      </c>
      <c r="J436" s="18">
        <f t="shared" si="59"/>
        <v>4854858.76</v>
      </c>
      <c r="K436" s="18">
        <f t="shared" si="59"/>
        <v>3986196.58</v>
      </c>
      <c r="L436" s="82"/>
      <c r="M436" s="218">
        <f t="shared" si="58"/>
        <v>82.107364540508286</v>
      </c>
      <c r="N436" s="10"/>
    </row>
    <row r="437" spans="1:14" ht="39">
      <c r="A437" s="19" t="s">
        <v>56</v>
      </c>
      <c r="B437" s="12" t="s">
        <v>12</v>
      </c>
      <c r="C437" s="12" t="s">
        <v>190</v>
      </c>
      <c r="D437" s="12" t="s">
        <v>36</v>
      </c>
      <c r="E437" s="12" t="s">
        <v>251</v>
      </c>
      <c r="F437" s="12" t="s">
        <v>57</v>
      </c>
      <c r="G437" s="12" t="s">
        <v>0</v>
      </c>
      <c r="H437" s="17"/>
      <c r="I437" s="17" t="s">
        <v>0</v>
      </c>
      <c r="J437" s="18">
        <f t="shared" si="59"/>
        <v>4854858.76</v>
      </c>
      <c r="K437" s="18">
        <f t="shared" si="59"/>
        <v>3986196.58</v>
      </c>
      <c r="L437" s="82"/>
      <c r="M437" s="218">
        <f t="shared" si="58"/>
        <v>82.107364540508286</v>
      </c>
      <c r="N437" s="10"/>
    </row>
    <row r="438" spans="1:14" ht="39">
      <c r="A438" s="11" t="s">
        <v>66</v>
      </c>
      <c r="B438" s="12" t="s">
        <v>12</v>
      </c>
      <c r="C438" s="12" t="s">
        <v>190</v>
      </c>
      <c r="D438" s="12" t="s">
        <v>36</v>
      </c>
      <c r="E438" s="12" t="s">
        <v>251</v>
      </c>
      <c r="F438" s="12" t="s">
        <v>67</v>
      </c>
      <c r="G438" s="12" t="s">
        <v>0</v>
      </c>
      <c r="H438" s="17"/>
      <c r="I438" s="17" t="s">
        <v>0</v>
      </c>
      <c r="J438" s="18">
        <f t="shared" si="59"/>
        <v>4854858.76</v>
      </c>
      <c r="K438" s="18">
        <f t="shared" si="59"/>
        <v>3986196.58</v>
      </c>
      <c r="L438" s="82"/>
      <c r="M438" s="218">
        <f t="shared" si="58"/>
        <v>82.107364540508286</v>
      </c>
      <c r="N438" s="10"/>
    </row>
    <row r="439" spans="1:14">
      <c r="A439" s="13" t="s">
        <v>147</v>
      </c>
      <c r="B439" s="24" t="s">
        <v>12</v>
      </c>
      <c r="C439" s="24" t="s">
        <v>190</v>
      </c>
      <c r="D439" s="24" t="s">
        <v>36</v>
      </c>
      <c r="E439" s="51" t="s">
        <v>251</v>
      </c>
      <c r="F439" s="24" t="s">
        <v>67</v>
      </c>
      <c r="G439" s="13" t="s">
        <v>94</v>
      </c>
      <c r="H439" s="14"/>
      <c r="I439" s="14" t="s">
        <v>0</v>
      </c>
      <c r="J439" s="25">
        <f t="shared" si="59"/>
        <v>4854858.76</v>
      </c>
      <c r="K439" s="25">
        <f t="shared" si="59"/>
        <v>3986196.58</v>
      </c>
      <c r="L439" s="82"/>
      <c r="M439" s="218">
        <f t="shared" si="58"/>
        <v>82.107364540508286</v>
      </c>
      <c r="N439" s="10"/>
    </row>
    <row r="440" spans="1:14" ht="26">
      <c r="A440" s="13" t="s">
        <v>149</v>
      </c>
      <c r="B440" s="24" t="s">
        <v>12</v>
      </c>
      <c r="C440" s="24" t="s">
        <v>190</v>
      </c>
      <c r="D440" s="24" t="s">
        <v>36</v>
      </c>
      <c r="E440" s="51" t="s">
        <v>251</v>
      </c>
      <c r="F440" s="24" t="s">
        <v>67</v>
      </c>
      <c r="G440" s="13" t="s">
        <v>94</v>
      </c>
      <c r="H440" s="14"/>
      <c r="I440" s="14" t="s">
        <v>114</v>
      </c>
      <c r="J440" s="25">
        <v>4854858.76</v>
      </c>
      <c r="K440" s="25">
        <v>3986196.58</v>
      </c>
      <c r="L440" s="82"/>
      <c r="M440" s="218">
        <f t="shared" si="58"/>
        <v>82.107364540508286</v>
      </c>
      <c r="N440" s="10"/>
    </row>
    <row r="441" spans="1:14" s="63" customFormat="1" ht="40.5">
      <c r="A441" s="47" t="s">
        <v>252</v>
      </c>
      <c r="B441" s="46" t="s">
        <v>12</v>
      </c>
      <c r="C441" s="46" t="s">
        <v>190</v>
      </c>
      <c r="D441" s="46" t="s">
        <v>36</v>
      </c>
      <c r="E441" s="21" t="s">
        <v>253</v>
      </c>
      <c r="F441" s="46"/>
      <c r="G441" s="47"/>
      <c r="H441" s="48"/>
      <c r="I441" s="48"/>
      <c r="J441" s="49">
        <f t="shared" ref="J441:K443" si="60">J442</f>
        <v>1344049.56</v>
      </c>
      <c r="K441" s="49">
        <f t="shared" si="60"/>
        <v>1344049.56</v>
      </c>
      <c r="L441" s="82"/>
      <c r="M441" s="218">
        <f t="shared" si="58"/>
        <v>100</v>
      </c>
      <c r="N441" s="10"/>
    </row>
    <row r="442" spans="1:14" ht="26">
      <c r="A442" s="19" t="s">
        <v>54</v>
      </c>
      <c r="B442" s="27" t="s">
        <v>12</v>
      </c>
      <c r="C442" s="27" t="s">
        <v>190</v>
      </c>
      <c r="D442" s="27" t="s">
        <v>36</v>
      </c>
      <c r="E442" s="12" t="s">
        <v>253</v>
      </c>
      <c r="F442" s="27">
        <v>200</v>
      </c>
      <c r="G442" s="26"/>
      <c r="H442" s="29"/>
      <c r="I442" s="29"/>
      <c r="J442" s="30">
        <f t="shared" si="60"/>
        <v>1344049.56</v>
      </c>
      <c r="K442" s="30">
        <f t="shared" si="60"/>
        <v>1344049.56</v>
      </c>
      <c r="L442" s="82"/>
      <c r="M442" s="218">
        <f t="shared" si="58"/>
        <v>100</v>
      </c>
      <c r="N442" s="10"/>
    </row>
    <row r="443" spans="1:14" ht="39">
      <c r="A443" s="19" t="s">
        <v>56</v>
      </c>
      <c r="B443" s="27" t="s">
        <v>12</v>
      </c>
      <c r="C443" s="27" t="s">
        <v>190</v>
      </c>
      <c r="D443" s="27" t="s">
        <v>36</v>
      </c>
      <c r="E443" s="12" t="s">
        <v>253</v>
      </c>
      <c r="F443" s="27">
        <v>240</v>
      </c>
      <c r="G443" s="26"/>
      <c r="H443" s="29"/>
      <c r="I443" s="29"/>
      <c r="J443" s="30">
        <f t="shared" si="60"/>
        <v>1344049.56</v>
      </c>
      <c r="K443" s="30">
        <f t="shared" si="60"/>
        <v>1344049.56</v>
      </c>
      <c r="L443" s="82"/>
      <c r="M443" s="218">
        <f t="shared" si="58"/>
        <v>100</v>
      </c>
      <c r="N443" s="10"/>
    </row>
    <row r="444" spans="1:14" ht="39">
      <c r="A444" s="11" t="s">
        <v>66</v>
      </c>
      <c r="B444" s="27" t="s">
        <v>12</v>
      </c>
      <c r="C444" s="27" t="s">
        <v>190</v>
      </c>
      <c r="D444" s="27" t="s">
        <v>36</v>
      </c>
      <c r="E444" s="12" t="s">
        <v>253</v>
      </c>
      <c r="F444" s="27">
        <v>244</v>
      </c>
      <c r="G444" s="26"/>
      <c r="H444" s="29"/>
      <c r="I444" s="29"/>
      <c r="J444" s="30">
        <f>J445+J447+J449</f>
        <v>1344049.56</v>
      </c>
      <c r="K444" s="30">
        <f>K445+K447+K449</f>
        <v>1344049.56</v>
      </c>
      <c r="L444" s="82"/>
      <c r="M444" s="218">
        <f t="shared" si="58"/>
        <v>100</v>
      </c>
      <c r="N444" s="10"/>
    </row>
    <row r="445" spans="1:14">
      <c r="A445" s="186" t="s">
        <v>99</v>
      </c>
      <c r="B445" s="24" t="s">
        <v>12</v>
      </c>
      <c r="C445" s="24" t="s">
        <v>190</v>
      </c>
      <c r="D445" s="24" t="s">
        <v>36</v>
      </c>
      <c r="E445" s="51" t="s">
        <v>253</v>
      </c>
      <c r="F445" s="24">
        <v>244</v>
      </c>
      <c r="G445" s="13">
        <v>222</v>
      </c>
      <c r="H445" s="14"/>
      <c r="I445" s="14"/>
      <c r="J445" s="25">
        <f>J446</f>
        <v>43578.559999999998</v>
      </c>
      <c r="K445" s="25">
        <f>K446</f>
        <v>43578.559999999998</v>
      </c>
      <c r="L445" s="82"/>
      <c r="M445" s="218">
        <f t="shared" si="58"/>
        <v>100</v>
      </c>
      <c r="N445" s="10"/>
    </row>
    <row r="446" spans="1:14">
      <c r="A446" s="186" t="s">
        <v>249</v>
      </c>
      <c r="B446" s="24" t="s">
        <v>12</v>
      </c>
      <c r="C446" s="24" t="s">
        <v>190</v>
      </c>
      <c r="D446" s="24" t="s">
        <v>36</v>
      </c>
      <c r="E446" s="51" t="s">
        <v>253</v>
      </c>
      <c r="F446" s="24">
        <v>244</v>
      </c>
      <c r="G446" s="13">
        <v>222</v>
      </c>
      <c r="H446" s="14"/>
      <c r="I446" s="14">
        <v>1125</v>
      </c>
      <c r="J446" s="25">
        <v>43578.559999999998</v>
      </c>
      <c r="K446" s="25">
        <v>43578.559999999998</v>
      </c>
      <c r="L446" s="82"/>
      <c r="M446" s="218">
        <f t="shared" si="58"/>
        <v>100</v>
      </c>
      <c r="N446" s="10"/>
    </row>
    <row r="447" spans="1:14">
      <c r="A447" s="13" t="s">
        <v>147</v>
      </c>
      <c r="B447" s="24" t="s">
        <v>12</v>
      </c>
      <c r="C447" s="24" t="s">
        <v>190</v>
      </c>
      <c r="D447" s="24" t="s">
        <v>36</v>
      </c>
      <c r="E447" s="51" t="s">
        <v>253</v>
      </c>
      <c r="F447" s="24">
        <v>244</v>
      </c>
      <c r="G447" s="13">
        <v>225</v>
      </c>
      <c r="H447" s="14"/>
      <c r="I447" s="14"/>
      <c r="J447" s="25">
        <f>J448</f>
        <v>1259976</v>
      </c>
      <c r="K447" s="25">
        <f>K448</f>
        <v>1259976</v>
      </c>
      <c r="L447" s="82"/>
      <c r="M447" s="218">
        <f t="shared" si="58"/>
        <v>100</v>
      </c>
      <c r="N447" s="10"/>
    </row>
    <row r="448" spans="1:14" ht="26">
      <c r="A448" s="13" t="s">
        <v>149</v>
      </c>
      <c r="B448" s="24" t="s">
        <v>12</v>
      </c>
      <c r="C448" s="24" t="s">
        <v>190</v>
      </c>
      <c r="D448" s="24" t="s">
        <v>36</v>
      </c>
      <c r="E448" s="51" t="s">
        <v>253</v>
      </c>
      <c r="F448" s="24">
        <v>244</v>
      </c>
      <c r="G448" s="13">
        <v>225</v>
      </c>
      <c r="H448" s="14"/>
      <c r="I448" s="14">
        <v>1111</v>
      </c>
      <c r="J448" s="25">
        <v>1259976</v>
      </c>
      <c r="K448" s="25">
        <v>1259976</v>
      </c>
      <c r="L448" s="82"/>
      <c r="M448" s="218">
        <f t="shared" si="58"/>
        <v>100</v>
      </c>
      <c r="N448" s="10"/>
    </row>
    <row r="449" spans="1:14">
      <c r="A449" s="13" t="s">
        <v>68</v>
      </c>
      <c r="B449" s="24" t="s">
        <v>12</v>
      </c>
      <c r="C449" s="24" t="s">
        <v>190</v>
      </c>
      <c r="D449" s="24" t="s">
        <v>36</v>
      </c>
      <c r="E449" s="51" t="s">
        <v>253</v>
      </c>
      <c r="F449" s="24">
        <v>244</v>
      </c>
      <c r="G449" s="13">
        <v>226</v>
      </c>
      <c r="H449" s="14"/>
      <c r="I449" s="14"/>
      <c r="J449" s="25">
        <f>J450</f>
        <v>40495</v>
      </c>
      <c r="K449" s="25">
        <f>K450</f>
        <v>40495</v>
      </c>
      <c r="L449" s="82"/>
      <c r="M449" s="218">
        <f t="shared" si="58"/>
        <v>100</v>
      </c>
      <c r="N449" s="10"/>
    </row>
    <row r="450" spans="1:14">
      <c r="A450" s="13" t="s">
        <v>193</v>
      </c>
      <c r="B450" s="24" t="s">
        <v>12</v>
      </c>
      <c r="C450" s="24" t="s">
        <v>190</v>
      </c>
      <c r="D450" s="24" t="s">
        <v>36</v>
      </c>
      <c r="E450" s="51" t="s">
        <v>253</v>
      </c>
      <c r="F450" s="24">
        <v>244</v>
      </c>
      <c r="G450" s="13">
        <v>226</v>
      </c>
      <c r="H450" s="14"/>
      <c r="I450" s="14">
        <v>1140</v>
      </c>
      <c r="J450" s="25">
        <v>40495</v>
      </c>
      <c r="K450" s="25">
        <v>40495</v>
      </c>
      <c r="L450" s="82"/>
      <c r="M450" s="218">
        <f t="shared" si="58"/>
        <v>100</v>
      </c>
      <c r="N450" s="10"/>
    </row>
    <row r="451" spans="1:14">
      <c r="A451" s="20" t="s">
        <v>254</v>
      </c>
      <c r="B451" s="21" t="s">
        <v>12</v>
      </c>
      <c r="C451" s="21" t="s">
        <v>190</v>
      </c>
      <c r="D451" s="21" t="s">
        <v>36</v>
      </c>
      <c r="E451" s="21" t="s">
        <v>255</v>
      </c>
      <c r="F451" s="21" t="s">
        <v>0</v>
      </c>
      <c r="G451" s="21" t="s">
        <v>0</v>
      </c>
      <c r="H451" s="22"/>
      <c r="I451" s="22" t="s">
        <v>0</v>
      </c>
      <c r="J451" s="23">
        <f>J452+J464</f>
        <v>7234107.8000000007</v>
      </c>
      <c r="K451" s="23">
        <f>K452+K464</f>
        <v>6544651.8500000006</v>
      </c>
      <c r="L451" s="82"/>
      <c r="M451" s="218">
        <f t="shared" si="58"/>
        <v>90.469371357722935</v>
      </c>
      <c r="N451" s="10"/>
    </row>
    <row r="452" spans="1:14" ht="26">
      <c r="A452" s="19" t="s">
        <v>54</v>
      </c>
      <c r="B452" s="12" t="s">
        <v>12</v>
      </c>
      <c r="C452" s="12" t="s">
        <v>190</v>
      </c>
      <c r="D452" s="12" t="s">
        <v>36</v>
      </c>
      <c r="E452" s="12" t="s">
        <v>255</v>
      </c>
      <c r="F452" s="12" t="s">
        <v>55</v>
      </c>
      <c r="G452" s="12" t="s">
        <v>0</v>
      </c>
      <c r="H452" s="17"/>
      <c r="I452" s="17" t="s">
        <v>0</v>
      </c>
      <c r="J452" s="18">
        <f>J453</f>
        <v>6934107.8000000007</v>
      </c>
      <c r="K452" s="18">
        <f>K453</f>
        <v>6244651.8500000006</v>
      </c>
      <c r="L452" s="82"/>
      <c r="M452" s="218">
        <f t="shared" si="58"/>
        <v>90.057034446450345</v>
      </c>
      <c r="N452" s="10"/>
    </row>
    <row r="453" spans="1:14" ht="39">
      <c r="A453" s="19" t="s">
        <v>56</v>
      </c>
      <c r="B453" s="12" t="s">
        <v>12</v>
      </c>
      <c r="C453" s="12" t="s">
        <v>190</v>
      </c>
      <c r="D453" s="12" t="s">
        <v>36</v>
      </c>
      <c r="E453" s="12" t="s">
        <v>255</v>
      </c>
      <c r="F453" s="12" t="s">
        <v>57</v>
      </c>
      <c r="G453" s="12" t="s">
        <v>0</v>
      </c>
      <c r="H453" s="17"/>
      <c r="I453" s="17" t="s">
        <v>0</v>
      </c>
      <c r="J453" s="18">
        <f>J454</f>
        <v>6934107.8000000007</v>
      </c>
      <c r="K453" s="18">
        <f>K454</f>
        <v>6244651.8500000006</v>
      </c>
      <c r="L453" s="82"/>
      <c r="M453" s="218">
        <f t="shared" si="58"/>
        <v>90.057034446450345</v>
      </c>
      <c r="N453" s="10"/>
    </row>
    <row r="454" spans="1:14" ht="39">
      <c r="A454" s="11" t="s">
        <v>66</v>
      </c>
      <c r="B454" s="12" t="s">
        <v>12</v>
      </c>
      <c r="C454" s="12" t="s">
        <v>190</v>
      </c>
      <c r="D454" s="12" t="s">
        <v>36</v>
      </c>
      <c r="E454" s="12" t="s">
        <v>255</v>
      </c>
      <c r="F454" s="12" t="s">
        <v>67</v>
      </c>
      <c r="G454" s="12" t="s">
        <v>0</v>
      </c>
      <c r="H454" s="17"/>
      <c r="I454" s="17" t="s">
        <v>0</v>
      </c>
      <c r="J454" s="18">
        <f>J455+J459+J461</f>
        <v>6934107.8000000007</v>
      </c>
      <c r="K454" s="18">
        <f>K455+K459+K461</f>
        <v>6244651.8500000006</v>
      </c>
      <c r="L454" s="82"/>
      <c r="M454" s="218">
        <f t="shared" si="58"/>
        <v>90.057034446450345</v>
      </c>
      <c r="N454" s="10"/>
    </row>
    <row r="455" spans="1:14">
      <c r="A455" s="13" t="s">
        <v>68</v>
      </c>
      <c r="B455" s="24" t="s">
        <v>12</v>
      </c>
      <c r="C455" s="24" t="s">
        <v>190</v>
      </c>
      <c r="D455" s="24" t="s">
        <v>36</v>
      </c>
      <c r="E455" s="24" t="s">
        <v>255</v>
      </c>
      <c r="F455" s="24" t="s">
        <v>67</v>
      </c>
      <c r="G455" s="13" t="s">
        <v>69</v>
      </c>
      <c r="H455" s="14"/>
      <c r="I455" s="14" t="s">
        <v>0</v>
      </c>
      <c r="J455" s="25">
        <f>J457+J458+J456</f>
        <v>5303707.7700000005</v>
      </c>
      <c r="K455" s="25">
        <f>K457+K458</f>
        <v>4614251.82</v>
      </c>
      <c r="L455" s="82"/>
      <c r="M455" s="218">
        <f t="shared" si="58"/>
        <v>87.000491356257356</v>
      </c>
      <c r="N455" s="10"/>
    </row>
    <row r="456" spans="1:14" ht="39">
      <c r="A456" s="13" t="s">
        <v>490</v>
      </c>
      <c r="B456" s="24" t="s">
        <v>12</v>
      </c>
      <c r="C456" s="24" t="s">
        <v>190</v>
      </c>
      <c r="D456" s="24" t="s">
        <v>36</v>
      </c>
      <c r="E456" s="24" t="s">
        <v>255</v>
      </c>
      <c r="F456" s="24" t="s">
        <v>67</v>
      </c>
      <c r="G456" s="13" t="s">
        <v>69</v>
      </c>
      <c r="H456" s="14"/>
      <c r="I456" s="14">
        <v>1132</v>
      </c>
      <c r="J456" s="25">
        <v>643295.15</v>
      </c>
      <c r="K456" s="25">
        <v>0</v>
      </c>
      <c r="L456" s="82"/>
      <c r="M456" s="218">
        <f t="shared" si="58"/>
        <v>0</v>
      </c>
      <c r="N456" s="10"/>
    </row>
    <row r="457" spans="1:14" ht="65">
      <c r="A457" s="13" t="s">
        <v>151</v>
      </c>
      <c r="B457" s="24" t="s">
        <v>12</v>
      </c>
      <c r="C457" s="24" t="s">
        <v>190</v>
      </c>
      <c r="D457" s="24" t="s">
        <v>36</v>
      </c>
      <c r="E457" s="24" t="s">
        <v>255</v>
      </c>
      <c r="F457" s="24" t="s">
        <v>67</v>
      </c>
      <c r="G457" s="13" t="s">
        <v>69</v>
      </c>
      <c r="H457" s="14"/>
      <c r="I457" s="14" t="s">
        <v>256</v>
      </c>
      <c r="J457" s="25">
        <v>142114</v>
      </c>
      <c r="K457" s="25">
        <v>142114</v>
      </c>
      <c r="L457" s="82"/>
      <c r="M457" s="218">
        <f t="shared" si="58"/>
        <v>100</v>
      </c>
      <c r="N457" s="10"/>
    </row>
    <row r="458" spans="1:14">
      <c r="A458" s="13" t="s">
        <v>193</v>
      </c>
      <c r="B458" s="24" t="s">
        <v>12</v>
      </c>
      <c r="C458" s="24" t="s">
        <v>190</v>
      </c>
      <c r="D458" s="24" t="s">
        <v>36</v>
      </c>
      <c r="E458" s="24" t="s">
        <v>255</v>
      </c>
      <c r="F458" s="24" t="s">
        <v>67</v>
      </c>
      <c r="G458" s="13" t="s">
        <v>69</v>
      </c>
      <c r="H458" s="14"/>
      <c r="I458" s="14" t="s">
        <v>120</v>
      </c>
      <c r="J458" s="25">
        <v>4518298.62</v>
      </c>
      <c r="K458" s="25">
        <v>4472137.82</v>
      </c>
      <c r="L458" s="82"/>
      <c r="M458" s="218">
        <f t="shared" si="58"/>
        <v>98.978358805332803</v>
      </c>
      <c r="N458" s="10"/>
    </row>
    <row r="459" spans="1:14">
      <c r="A459" s="13" t="s">
        <v>79</v>
      </c>
      <c r="B459" s="24" t="s">
        <v>12</v>
      </c>
      <c r="C459" s="24" t="s">
        <v>190</v>
      </c>
      <c r="D459" s="24" t="s">
        <v>36</v>
      </c>
      <c r="E459" s="24" t="s">
        <v>255</v>
      </c>
      <c r="F459" s="24" t="s">
        <v>67</v>
      </c>
      <c r="G459" s="13" t="s">
        <v>80</v>
      </c>
      <c r="H459" s="14"/>
      <c r="I459" s="14" t="s">
        <v>0</v>
      </c>
      <c r="J459" s="25">
        <f>J460</f>
        <v>1532400.03</v>
      </c>
      <c r="K459" s="25">
        <f>K460</f>
        <v>1532400.03</v>
      </c>
      <c r="L459" s="82"/>
      <c r="M459" s="218">
        <f t="shared" si="58"/>
        <v>100</v>
      </c>
      <c r="N459" s="10"/>
    </row>
    <row r="460" spans="1:14" ht="26">
      <c r="A460" s="13" t="s">
        <v>81</v>
      </c>
      <c r="B460" s="24" t="s">
        <v>12</v>
      </c>
      <c r="C460" s="24" t="s">
        <v>190</v>
      </c>
      <c r="D460" s="24" t="s">
        <v>36</v>
      </c>
      <c r="E460" s="24" t="s">
        <v>255</v>
      </c>
      <c r="F460" s="24" t="s">
        <v>67</v>
      </c>
      <c r="G460" s="13" t="s">
        <v>80</v>
      </c>
      <c r="H460" s="14"/>
      <c r="I460" s="14" t="s">
        <v>82</v>
      </c>
      <c r="J460" s="25">
        <v>1532400.03</v>
      </c>
      <c r="K460" s="25">
        <v>1532400.03</v>
      </c>
      <c r="L460" s="82"/>
      <c r="M460" s="218">
        <f t="shared" si="58"/>
        <v>100</v>
      </c>
      <c r="N460" s="10"/>
    </row>
    <row r="461" spans="1:14">
      <c r="A461" s="13" t="s">
        <v>62</v>
      </c>
      <c r="B461" s="24" t="s">
        <v>12</v>
      </c>
      <c r="C461" s="24" t="s">
        <v>190</v>
      </c>
      <c r="D461" s="24" t="s">
        <v>36</v>
      </c>
      <c r="E461" s="24" t="s">
        <v>255</v>
      </c>
      <c r="F461" s="24" t="s">
        <v>67</v>
      </c>
      <c r="G461" s="13" t="s">
        <v>63</v>
      </c>
      <c r="H461" s="14"/>
      <c r="I461" s="14" t="s">
        <v>0</v>
      </c>
      <c r="J461" s="25">
        <f>J462+J463</f>
        <v>98000</v>
      </c>
      <c r="K461" s="25">
        <f>K462+K463</f>
        <v>98000</v>
      </c>
      <c r="L461" s="82"/>
      <c r="M461" s="218">
        <f t="shared" si="58"/>
        <v>100</v>
      </c>
      <c r="N461" s="10"/>
    </row>
    <row r="462" spans="1:14">
      <c r="A462" s="13" t="s">
        <v>227</v>
      </c>
      <c r="B462" s="24" t="s">
        <v>12</v>
      </c>
      <c r="C462" s="24" t="s">
        <v>190</v>
      </c>
      <c r="D462" s="24" t="s">
        <v>36</v>
      </c>
      <c r="E462" s="24" t="s">
        <v>255</v>
      </c>
      <c r="F462" s="24" t="s">
        <v>67</v>
      </c>
      <c r="G462" s="13" t="s">
        <v>63</v>
      </c>
      <c r="H462" s="14"/>
      <c r="I462" s="14">
        <v>1112</v>
      </c>
      <c r="J462" s="25">
        <v>49280</v>
      </c>
      <c r="K462" s="25">
        <v>49280</v>
      </c>
      <c r="L462" s="82"/>
      <c r="M462" s="218">
        <f t="shared" si="58"/>
        <v>100</v>
      </c>
      <c r="N462" s="10"/>
    </row>
    <row r="463" spans="1:14">
      <c r="A463" s="13" t="s">
        <v>64</v>
      </c>
      <c r="B463" s="24" t="s">
        <v>12</v>
      </c>
      <c r="C463" s="24" t="s">
        <v>190</v>
      </c>
      <c r="D463" s="24" t="s">
        <v>36</v>
      </c>
      <c r="E463" s="24" t="s">
        <v>255</v>
      </c>
      <c r="F463" s="24" t="s">
        <v>67</v>
      </c>
      <c r="G463" s="13" t="s">
        <v>63</v>
      </c>
      <c r="H463" s="14"/>
      <c r="I463" s="14" t="s">
        <v>65</v>
      </c>
      <c r="J463" s="25">
        <v>48720</v>
      </c>
      <c r="K463" s="25">
        <v>48720</v>
      </c>
      <c r="L463" s="82"/>
      <c r="M463" s="218">
        <f t="shared" si="58"/>
        <v>100</v>
      </c>
      <c r="N463" s="10"/>
    </row>
    <row r="464" spans="1:14" ht="26">
      <c r="A464" s="43" t="s">
        <v>83</v>
      </c>
      <c r="B464" s="27" t="s">
        <v>12</v>
      </c>
      <c r="C464" s="27" t="s">
        <v>190</v>
      </c>
      <c r="D464" s="27" t="s">
        <v>36</v>
      </c>
      <c r="E464" s="27" t="s">
        <v>255</v>
      </c>
      <c r="F464" s="36" t="s">
        <v>84</v>
      </c>
      <c r="G464" s="36" t="s">
        <v>0</v>
      </c>
      <c r="H464" s="44"/>
      <c r="I464" s="44" t="s">
        <v>0</v>
      </c>
      <c r="J464" s="30">
        <f t="shared" ref="J464:K466" si="61">J465</f>
        <v>300000</v>
      </c>
      <c r="K464" s="30">
        <f t="shared" si="61"/>
        <v>300000</v>
      </c>
      <c r="L464" s="82"/>
      <c r="M464" s="218">
        <f t="shared" si="58"/>
        <v>100</v>
      </c>
      <c r="N464" s="10"/>
    </row>
    <row r="465" spans="1:14">
      <c r="A465" s="38" t="s">
        <v>85</v>
      </c>
      <c r="B465" s="27" t="s">
        <v>12</v>
      </c>
      <c r="C465" s="27" t="s">
        <v>190</v>
      </c>
      <c r="D465" s="27" t="s">
        <v>36</v>
      </c>
      <c r="E465" s="27" t="s">
        <v>255</v>
      </c>
      <c r="F465" s="36" t="s">
        <v>86</v>
      </c>
      <c r="G465" s="36" t="s">
        <v>0</v>
      </c>
      <c r="H465" s="44"/>
      <c r="I465" s="44" t="s">
        <v>0</v>
      </c>
      <c r="J465" s="30">
        <f t="shared" si="61"/>
        <v>300000</v>
      </c>
      <c r="K465" s="30">
        <f t="shared" si="61"/>
        <v>300000</v>
      </c>
      <c r="L465" s="82"/>
      <c r="M465" s="218">
        <f t="shared" si="58"/>
        <v>100</v>
      </c>
      <c r="N465" s="10"/>
    </row>
    <row r="466" spans="1:14">
      <c r="A466" s="40" t="s">
        <v>49</v>
      </c>
      <c r="B466" s="24" t="s">
        <v>12</v>
      </c>
      <c r="C466" s="24" t="s">
        <v>190</v>
      </c>
      <c r="D466" s="24" t="s">
        <v>36</v>
      </c>
      <c r="E466" s="24" t="s">
        <v>255</v>
      </c>
      <c r="F466" s="41" t="s">
        <v>86</v>
      </c>
      <c r="G466" s="40" t="s">
        <v>74</v>
      </c>
      <c r="H466" s="42"/>
      <c r="I466" s="42" t="s">
        <v>0</v>
      </c>
      <c r="J466" s="25">
        <f t="shared" si="61"/>
        <v>300000</v>
      </c>
      <c r="K466" s="25">
        <f t="shared" si="61"/>
        <v>300000</v>
      </c>
      <c r="L466" s="82"/>
      <c r="M466" s="218">
        <f t="shared" si="58"/>
        <v>100</v>
      </c>
      <c r="N466" s="10"/>
    </row>
    <row r="467" spans="1:14" ht="26">
      <c r="A467" s="40" t="s">
        <v>87</v>
      </c>
      <c r="B467" s="24" t="s">
        <v>12</v>
      </c>
      <c r="C467" s="24" t="s">
        <v>190</v>
      </c>
      <c r="D467" s="24" t="s">
        <v>36</v>
      </c>
      <c r="E467" s="24" t="s">
        <v>255</v>
      </c>
      <c r="F467" s="41" t="s">
        <v>86</v>
      </c>
      <c r="G467" s="40">
        <v>296</v>
      </c>
      <c r="H467" s="42"/>
      <c r="I467" s="42" t="s">
        <v>88</v>
      </c>
      <c r="J467" s="25">
        <v>300000</v>
      </c>
      <c r="K467" s="25">
        <v>300000</v>
      </c>
      <c r="L467" s="82"/>
      <c r="M467" s="218">
        <f t="shared" si="58"/>
        <v>100</v>
      </c>
      <c r="N467" s="10"/>
    </row>
    <row r="468" spans="1:14">
      <c r="A468" s="15" t="s">
        <v>257</v>
      </c>
      <c r="B468" s="16" t="s">
        <v>12</v>
      </c>
      <c r="C468" s="12" t="s">
        <v>258</v>
      </c>
      <c r="D468" s="12" t="s">
        <v>0</v>
      </c>
      <c r="E468" s="12" t="s">
        <v>0</v>
      </c>
      <c r="F468" s="12" t="s">
        <v>0</v>
      </c>
      <c r="G468" s="12" t="s">
        <v>0</v>
      </c>
      <c r="H468" s="17"/>
      <c r="I468" s="17" t="s">
        <v>0</v>
      </c>
      <c r="J468" s="18">
        <f t="shared" ref="J468:K470" si="62">J469</f>
        <v>2517354.44</v>
      </c>
      <c r="K468" s="18">
        <f t="shared" si="62"/>
        <v>2329127.04</v>
      </c>
      <c r="L468" s="82"/>
      <c r="M468" s="218">
        <f t="shared" si="58"/>
        <v>92.522808985134404</v>
      </c>
      <c r="N468" s="10"/>
    </row>
    <row r="469" spans="1:14" ht="26">
      <c r="A469" s="15" t="s">
        <v>259</v>
      </c>
      <c r="B469" s="16" t="s">
        <v>12</v>
      </c>
      <c r="C469" s="12" t="s">
        <v>258</v>
      </c>
      <c r="D469" s="12" t="s">
        <v>258</v>
      </c>
      <c r="E469" s="12" t="s">
        <v>0</v>
      </c>
      <c r="F469" s="12" t="s">
        <v>0</v>
      </c>
      <c r="G469" s="12" t="s">
        <v>0</v>
      </c>
      <c r="H469" s="17"/>
      <c r="I469" s="17" t="s">
        <v>0</v>
      </c>
      <c r="J469" s="18">
        <f t="shared" si="62"/>
        <v>2517354.44</v>
      </c>
      <c r="K469" s="18">
        <f t="shared" si="62"/>
        <v>2329127.04</v>
      </c>
      <c r="L469" s="82"/>
      <c r="M469" s="218">
        <f t="shared" si="58"/>
        <v>92.522808985134404</v>
      </c>
      <c r="N469" s="10"/>
    </row>
    <row r="470" spans="1:14" ht="39">
      <c r="A470" s="19" t="s">
        <v>260</v>
      </c>
      <c r="B470" s="12" t="s">
        <v>12</v>
      </c>
      <c r="C470" s="12" t="s">
        <v>258</v>
      </c>
      <c r="D470" s="12" t="s">
        <v>258</v>
      </c>
      <c r="E470" s="12" t="s">
        <v>261</v>
      </c>
      <c r="F470" s="12" t="s">
        <v>0</v>
      </c>
      <c r="G470" s="12" t="s">
        <v>0</v>
      </c>
      <c r="H470" s="17"/>
      <c r="I470" s="17" t="s">
        <v>0</v>
      </c>
      <c r="J470" s="18">
        <f t="shared" si="62"/>
        <v>2517354.44</v>
      </c>
      <c r="K470" s="18">
        <f t="shared" si="62"/>
        <v>2329127.04</v>
      </c>
      <c r="L470" s="82"/>
      <c r="M470" s="218">
        <f t="shared" ref="M470:M512" si="63">K470/J470*100</f>
        <v>92.522808985134404</v>
      </c>
      <c r="N470" s="10"/>
    </row>
    <row r="471" spans="1:14" ht="26">
      <c r="A471" s="19" t="s">
        <v>262</v>
      </c>
      <c r="B471" s="12" t="s">
        <v>12</v>
      </c>
      <c r="C471" s="12" t="s">
        <v>258</v>
      </c>
      <c r="D471" s="12" t="s">
        <v>258</v>
      </c>
      <c r="E471" s="12" t="s">
        <v>263</v>
      </c>
      <c r="F471" s="12" t="s">
        <v>0</v>
      </c>
      <c r="G471" s="12" t="s">
        <v>0</v>
      </c>
      <c r="H471" s="17"/>
      <c r="I471" s="17" t="s">
        <v>0</v>
      </c>
      <c r="J471" s="18">
        <f>J472+J497</f>
        <v>2517354.44</v>
      </c>
      <c r="K471" s="18">
        <f>K472+K497</f>
        <v>2329127.04</v>
      </c>
      <c r="L471" s="82"/>
      <c r="M471" s="218">
        <f t="shared" si="63"/>
        <v>92.522808985134404</v>
      </c>
      <c r="N471" s="10"/>
    </row>
    <row r="472" spans="1:14" ht="40.5">
      <c r="A472" s="20" t="s">
        <v>264</v>
      </c>
      <c r="B472" s="21" t="s">
        <v>12</v>
      </c>
      <c r="C472" s="21" t="s">
        <v>258</v>
      </c>
      <c r="D472" s="21" t="s">
        <v>258</v>
      </c>
      <c r="E472" s="21" t="s">
        <v>265</v>
      </c>
      <c r="F472" s="21" t="s">
        <v>0</v>
      </c>
      <c r="G472" s="21" t="s">
        <v>0</v>
      </c>
      <c r="H472" s="22"/>
      <c r="I472" s="22" t="s">
        <v>0</v>
      </c>
      <c r="J472" s="23">
        <f>J473+J478+J488</f>
        <v>1820221</v>
      </c>
      <c r="K472" s="23">
        <f>K473+K478+K488</f>
        <v>1631993.6</v>
      </c>
      <c r="L472" s="82"/>
      <c r="M472" s="218">
        <f t="shared" si="63"/>
        <v>89.659090846660931</v>
      </c>
      <c r="N472" s="10"/>
    </row>
    <row r="473" spans="1:14" ht="78">
      <c r="A473" s="19" t="s">
        <v>24</v>
      </c>
      <c r="B473" s="12" t="s">
        <v>12</v>
      </c>
      <c r="C473" s="54" t="s">
        <v>258</v>
      </c>
      <c r="D473" s="54" t="s">
        <v>258</v>
      </c>
      <c r="E473" s="12" t="s">
        <v>265</v>
      </c>
      <c r="F473" s="12" t="s">
        <v>25</v>
      </c>
      <c r="G473" s="21"/>
      <c r="H473" s="22"/>
      <c r="I473" s="22"/>
      <c r="J473" s="23">
        <f t="shared" ref="J473:K476" si="64">J474</f>
        <v>829134</v>
      </c>
      <c r="K473" s="23">
        <f t="shared" si="64"/>
        <v>656969</v>
      </c>
      <c r="L473" s="82"/>
      <c r="M473" s="218">
        <f t="shared" si="63"/>
        <v>79.235563853369911</v>
      </c>
      <c r="N473" s="10"/>
    </row>
    <row r="474" spans="1:14" ht="26">
      <c r="A474" s="19" t="s">
        <v>26</v>
      </c>
      <c r="B474" s="12" t="s">
        <v>12</v>
      </c>
      <c r="C474" s="54" t="s">
        <v>258</v>
      </c>
      <c r="D474" s="54" t="s">
        <v>258</v>
      </c>
      <c r="E474" s="65" t="s">
        <v>265</v>
      </c>
      <c r="F474" s="12" t="s">
        <v>27</v>
      </c>
      <c r="G474" s="21"/>
      <c r="H474" s="22"/>
      <c r="I474" s="22"/>
      <c r="J474" s="23">
        <f t="shared" si="64"/>
        <v>829134</v>
      </c>
      <c r="K474" s="23">
        <f t="shared" si="64"/>
        <v>656969</v>
      </c>
      <c r="L474" s="82"/>
      <c r="M474" s="218">
        <f t="shared" si="63"/>
        <v>79.235563853369911</v>
      </c>
      <c r="N474" s="10"/>
    </row>
    <row r="475" spans="1:14" ht="65">
      <c r="A475" s="11" t="s">
        <v>47</v>
      </c>
      <c r="B475" s="12" t="s">
        <v>12</v>
      </c>
      <c r="C475" s="54" t="s">
        <v>258</v>
      </c>
      <c r="D475" s="54" t="s">
        <v>258</v>
      </c>
      <c r="E475" s="12" t="s">
        <v>265</v>
      </c>
      <c r="F475" s="12" t="s">
        <v>48</v>
      </c>
      <c r="G475" s="21"/>
      <c r="H475" s="22"/>
      <c r="I475" s="22"/>
      <c r="J475" s="23">
        <f t="shared" si="64"/>
        <v>829134</v>
      </c>
      <c r="K475" s="23">
        <f t="shared" si="64"/>
        <v>656969</v>
      </c>
      <c r="L475" s="82"/>
      <c r="M475" s="218">
        <f t="shared" si="63"/>
        <v>79.235563853369911</v>
      </c>
      <c r="N475" s="10"/>
    </row>
    <row r="476" spans="1:14">
      <c r="A476" s="13" t="s">
        <v>49</v>
      </c>
      <c r="B476" s="51" t="s">
        <v>12</v>
      </c>
      <c r="C476" s="61" t="s">
        <v>258</v>
      </c>
      <c r="D476" s="61" t="s">
        <v>258</v>
      </c>
      <c r="E476" s="51" t="s">
        <v>265</v>
      </c>
      <c r="F476" s="51" t="s">
        <v>48</v>
      </c>
      <c r="G476" s="51">
        <v>290</v>
      </c>
      <c r="H476" s="53"/>
      <c r="I476" s="53"/>
      <c r="J476" s="52">
        <f t="shared" si="64"/>
        <v>829134</v>
      </c>
      <c r="K476" s="52">
        <f t="shared" si="64"/>
        <v>656969</v>
      </c>
      <c r="L476" s="82"/>
      <c r="M476" s="218">
        <f t="shared" si="63"/>
        <v>79.235563853369911</v>
      </c>
      <c r="N476" s="10"/>
    </row>
    <row r="477" spans="1:14">
      <c r="A477" s="13" t="s">
        <v>50</v>
      </c>
      <c r="B477" s="51" t="s">
        <v>12</v>
      </c>
      <c r="C477" s="61" t="s">
        <v>258</v>
      </c>
      <c r="D477" s="61" t="s">
        <v>258</v>
      </c>
      <c r="E477" s="51" t="s">
        <v>265</v>
      </c>
      <c r="F477" s="51" t="s">
        <v>48</v>
      </c>
      <c r="G477" s="51">
        <v>296</v>
      </c>
      <c r="H477" s="53"/>
      <c r="I477" s="53">
        <v>1150</v>
      </c>
      <c r="J477" s="205">
        <v>829134</v>
      </c>
      <c r="K477" s="81">
        <v>656969</v>
      </c>
      <c r="L477" s="82"/>
      <c r="M477" s="218">
        <f t="shared" si="63"/>
        <v>79.235563853369911</v>
      </c>
      <c r="N477" s="10"/>
    </row>
    <row r="478" spans="1:14" ht="26">
      <c r="A478" s="19" t="s">
        <v>54</v>
      </c>
      <c r="B478" s="12" t="s">
        <v>12</v>
      </c>
      <c r="C478" s="12" t="s">
        <v>258</v>
      </c>
      <c r="D478" s="12" t="s">
        <v>258</v>
      </c>
      <c r="E478" s="65" t="s">
        <v>265</v>
      </c>
      <c r="F478" s="12" t="s">
        <v>55</v>
      </c>
      <c r="G478" s="12" t="s">
        <v>0</v>
      </c>
      <c r="H478" s="17"/>
      <c r="I478" s="17" t="s">
        <v>0</v>
      </c>
      <c r="J478" s="18">
        <f>J479</f>
        <v>773587</v>
      </c>
      <c r="K478" s="18">
        <f>K479</f>
        <v>773524.6</v>
      </c>
      <c r="L478" s="82"/>
      <c r="M478" s="218">
        <f t="shared" si="63"/>
        <v>99.991933680374672</v>
      </c>
      <c r="N478" s="10"/>
    </row>
    <row r="479" spans="1:14" ht="39">
      <c r="A479" s="19" t="s">
        <v>56</v>
      </c>
      <c r="B479" s="12" t="s">
        <v>12</v>
      </c>
      <c r="C479" s="12" t="s">
        <v>258</v>
      </c>
      <c r="D479" s="12" t="s">
        <v>258</v>
      </c>
      <c r="E479" s="65" t="s">
        <v>265</v>
      </c>
      <c r="F479" s="12" t="s">
        <v>57</v>
      </c>
      <c r="G479" s="12" t="s">
        <v>0</v>
      </c>
      <c r="H479" s="17"/>
      <c r="I479" s="17" t="s">
        <v>0</v>
      </c>
      <c r="J479" s="18">
        <f>J480</f>
        <v>773587</v>
      </c>
      <c r="K479" s="18">
        <f>K480</f>
        <v>773524.6</v>
      </c>
      <c r="L479" s="82"/>
      <c r="M479" s="218">
        <f t="shared" si="63"/>
        <v>99.991933680374672</v>
      </c>
      <c r="N479" s="10"/>
    </row>
    <row r="480" spans="1:14" ht="39">
      <c r="A480" s="11" t="s">
        <v>66</v>
      </c>
      <c r="B480" s="12" t="s">
        <v>12</v>
      </c>
      <c r="C480" s="12" t="s">
        <v>258</v>
      </c>
      <c r="D480" s="12" t="s">
        <v>258</v>
      </c>
      <c r="E480" s="65" t="s">
        <v>265</v>
      </c>
      <c r="F480" s="12" t="s">
        <v>67</v>
      </c>
      <c r="G480" s="12" t="s">
        <v>0</v>
      </c>
      <c r="H480" s="17"/>
      <c r="I480" s="17" t="s">
        <v>0</v>
      </c>
      <c r="J480" s="18">
        <f>J481+J483+J485</f>
        <v>773587</v>
      </c>
      <c r="K480" s="18">
        <f>K481+K483+K485</f>
        <v>773524.6</v>
      </c>
      <c r="L480" s="82"/>
      <c r="M480" s="218">
        <f t="shared" si="63"/>
        <v>99.991933680374672</v>
      </c>
      <c r="N480" s="10"/>
    </row>
    <row r="481" spans="1:14">
      <c r="A481" s="13" t="s">
        <v>68</v>
      </c>
      <c r="B481" s="24" t="s">
        <v>12</v>
      </c>
      <c r="C481" s="24" t="s">
        <v>258</v>
      </c>
      <c r="D481" s="24" t="s">
        <v>258</v>
      </c>
      <c r="E481" s="51" t="s">
        <v>265</v>
      </c>
      <c r="F481" s="24" t="s">
        <v>67</v>
      </c>
      <c r="G481" s="13" t="s">
        <v>69</v>
      </c>
      <c r="H481" s="14"/>
      <c r="I481" s="14" t="s">
        <v>0</v>
      </c>
      <c r="J481" s="25">
        <f>J482</f>
        <v>267442</v>
      </c>
      <c r="K481" s="25">
        <f>K482</f>
        <v>267379.59999999998</v>
      </c>
      <c r="L481" s="82"/>
      <c r="M481" s="218">
        <f t="shared" si="63"/>
        <v>99.976667838260241</v>
      </c>
      <c r="N481" s="10"/>
    </row>
    <row r="482" spans="1:14">
      <c r="A482" s="13" t="s">
        <v>266</v>
      </c>
      <c r="B482" s="24" t="s">
        <v>12</v>
      </c>
      <c r="C482" s="24" t="s">
        <v>258</v>
      </c>
      <c r="D482" s="24" t="s">
        <v>258</v>
      </c>
      <c r="E482" s="51" t="s">
        <v>265</v>
      </c>
      <c r="F482" s="24" t="s">
        <v>67</v>
      </c>
      <c r="G482" s="13" t="s">
        <v>69</v>
      </c>
      <c r="H482" s="14"/>
      <c r="I482" s="14">
        <v>1140</v>
      </c>
      <c r="J482" s="25">
        <v>267442</v>
      </c>
      <c r="K482" s="25">
        <v>267379.59999999998</v>
      </c>
      <c r="L482" s="82"/>
      <c r="M482" s="218">
        <f t="shared" si="63"/>
        <v>99.976667838260241</v>
      </c>
      <c r="N482" s="10"/>
    </row>
    <row r="483" spans="1:14">
      <c r="A483" s="13" t="s">
        <v>49</v>
      </c>
      <c r="B483" s="24" t="s">
        <v>12</v>
      </c>
      <c r="C483" s="24" t="s">
        <v>258</v>
      </c>
      <c r="D483" s="24" t="s">
        <v>258</v>
      </c>
      <c r="E483" s="51" t="s">
        <v>265</v>
      </c>
      <c r="F483" s="24" t="s">
        <v>67</v>
      </c>
      <c r="G483" s="13" t="s">
        <v>74</v>
      </c>
      <c r="H483" s="14"/>
      <c r="I483" s="14" t="s">
        <v>0</v>
      </c>
      <c r="J483" s="25">
        <f>J484</f>
        <v>506145</v>
      </c>
      <c r="K483" s="25">
        <f>K484</f>
        <v>506145</v>
      </c>
      <c r="L483" s="82"/>
      <c r="M483" s="218">
        <f t="shared" si="63"/>
        <v>100</v>
      </c>
      <c r="N483" s="10"/>
    </row>
    <row r="484" spans="1:14" ht="39">
      <c r="A484" s="13" t="s">
        <v>75</v>
      </c>
      <c r="B484" s="24" t="s">
        <v>12</v>
      </c>
      <c r="C484" s="24" t="s">
        <v>258</v>
      </c>
      <c r="D484" s="24" t="s">
        <v>258</v>
      </c>
      <c r="E484" s="51" t="s">
        <v>265</v>
      </c>
      <c r="F484" s="24" t="s">
        <v>67</v>
      </c>
      <c r="G484" s="13">
        <v>296</v>
      </c>
      <c r="H484" s="14"/>
      <c r="I484" s="14" t="s">
        <v>76</v>
      </c>
      <c r="J484" s="25">
        <v>506145</v>
      </c>
      <c r="K484" s="25">
        <v>506145</v>
      </c>
      <c r="L484" s="82"/>
      <c r="M484" s="218">
        <f t="shared" si="63"/>
        <v>100</v>
      </c>
      <c r="N484" s="10"/>
    </row>
    <row r="485" spans="1:14" hidden="1">
      <c r="A485" s="13" t="s">
        <v>246</v>
      </c>
      <c r="B485" s="24" t="s">
        <v>12</v>
      </c>
      <c r="C485" s="24" t="s">
        <v>258</v>
      </c>
      <c r="D485" s="24" t="s">
        <v>258</v>
      </c>
      <c r="E485" s="51" t="s">
        <v>265</v>
      </c>
      <c r="F485" s="24" t="s">
        <v>67</v>
      </c>
      <c r="G485" s="13">
        <v>310</v>
      </c>
      <c r="H485" s="14"/>
      <c r="I485" s="14"/>
      <c r="J485" s="25">
        <f>J486</f>
        <v>0</v>
      </c>
      <c r="K485" s="81"/>
      <c r="L485" s="82"/>
      <c r="M485" s="218" t="e">
        <f t="shared" si="63"/>
        <v>#DIV/0!</v>
      </c>
      <c r="N485" s="10"/>
    </row>
    <row r="486" spans="1:14" hidden="1">
      <c r="A486" s="13" t="s">
        <v>184</v>
      </c>
      <c r="B486" s="24" t="s">
        <v>12</v>
      </c>
      <c r="C486" s="24" t="s">
        <v>258</v>
      </c>
      <c r="D486" s="24" t="s">
        <v>258</v>
      </c>
      <c r="E486" s="51" t="s">
        <v>265</v>
      </c>
      <c r="F486" s="24" t="s">
        <v>67</v>
      </c>
      <c r="G486" s="13">
        <v>310</v>
      </c>
      <c r="H486" s="14"/>
      <c r="I486" s="14">
        <v>1116</v>
      </c>
      <c r="J486" s="25"/>
      <c r="K486" s="81"/>
      <c r="L486" s="82"/>
      <c r="M486" s="218" t="e">
        <f t="shared" si="63"/>
        <v>#DIV/0!</v>
      </c>
      <c r="N486" s="10"/>
    </row>
    <row r="487" spans="1:14" hidden="1">
      <c r="A487" s="32" t="s">
        <v>491</v>
      </c>
      <c r="B487" s="33"/>
      <c r="C487" s="33"/>
      <c r="D487" s="33"/>
      <c r="E487" s="62"/>
      <c r="F487" s="33"/>
      <c r="G487" s="32"/>
      <c r="H487" s="34"/>
      <c r="I487" s="34"/>
      <c r="J487" s="35"/>
      <c r="K487" s="81"/>
      <c r="L487" s="82"/>
      <c r="M487" s="218" t="e">
        <f t="shared" si="63"/>
        <v>#DIV/0!</v>
      </c>
      <c r="N487" s="10"/>
    </row>
    <row r="488" spans="1:14" ht="26">
      <c r="A488" s="19" t="s">
        <v>83</v>
      </c>
      <c r="B488" s="12" t="s">
        <v>12</v>
      </c>
      <c r="C488" s="12" t="s">
        <v>258</v>
      </c>
      <c r="D488" s="12" t="s">
        <v>258</v>
      </c>
      <c r="E488" s="65" t="s">
        <v>265</v>
      </c>
      <c r="F488" s="12" t="s">
        <v>84</v>
      </c>
      <c r="G488" s="12" t="s">
        <v>0</v>
      </c>
      <c r="H488" s="17"/>
      <c r="I488" s="17" t="s">
        <v>0</v>
      </c>
      <c r="J488" s="18">
        <f>J489+J493</f>
        <v>217500</v>
      </c>
      <c r="K488" s="18">
        <f>K489+K493</f>
        <v>201500</v>
      </c>
      <c r="L488" s="82"/>
      <c r="M488" s="218">
        <f t="shared" si="63"/>
        <v>92.643678160919535</v>
      </c>
      <c r="N488" s="10"/>
    </row>
    <row r="489" spans="1:14" hidden="1">
      <c r="A489" s="19" t="s">
        <v>267</v>
      </c>
      <c r="B489" s="12" t="s">
        <v>12</v>
      </c>
      <c r="C489" s="12" t="s">
        <v>258</v>
      </c>
      <c r="D489" s="12" t="s">
        <v>258</v>
      </c>
      <c r="E489" s="65" t="s">
        <v>265</v>
      </c>
      <c r="F489" s="12">
        <v>340</v>
      </c>
      <c r="G489" s="12"/>
      <c r="H489" s="17"/>
      <c r="I489" s="17"/>
      <c r="J489" s="18">
        <f t="shared" ref="J489:K491" si="65">J490</f>
        <v>0</v>
      </c>
      <c r="K489" s="18">
        <f t="shared" si="65"/>
        <v>0</v>
      </c>
      <c r="L489" s="82"/>
      <c r="M489" s="218" t="e">
        <f t="shared" si="63"/>
        <v>#DIV/0!</v>
      </c>
      <c r="N489" s="10"/>
    </row>
    <row r="490" spans="1:14" hidden="1">
      <c r="A490" s="13" t="s">
        <v>49</v>
      </c>
      <c r="B490" s="51" t="s">
        <v>12</v>
      </c>
      <c r="C490" s="51" t="s">
        <v>258</v>
      </c>
      <c r="D490" s="51" t="s">
        <v>258</v>
      </c>
      <c r="E490" s="66" t="s">
        <v>265</v>
      </c>
      <c r="F490" s="51">
        <v>340</v>
      </c>
      <c r="G490" s="51">
        <v>290</v>
      </c>
      <c r="H490" s="53"/>
      <c r="I490" s="53"/>
      <c r="J490" s="52">
        <f t="shared" si="65"/>
        <v>0</v>
      </c>
      <c r="K490" s="52">
        <f t="shared" si="65"/>
        <v>0</v>
      </c>
      <c r="L490" s="82"/>
      <c r="M490" s="218" t="e">
        <f t="shared" si="63"/>
        <v>#DIV/0!</v>
      </c>
      <c r="N490" s="10"/>
    </row>
    <row r="491" spans="1:14" ht="26" hidden="1">
      <c r="A491" s="13" t="s">
        <v>268</v>
      </c>
      <c r="B491" s="51" t="s">
        <v>12</v>
      </c>
      <c r="C491" s="51" t="s">
        <v>258</v>
      </c>
      <c r="D491" s="51" t="s">
        <v>258</v>
      </c>
      <c r="E491" s="66" t="s">
        <v>265</v>
      </c>
      <c r="F491" s="51">
        <v>340</v>
      </c>
      <c r="G491" s="51">
        <v>296</v>
      </c>
      <c r="H491" s="17"/>
      <c r="I491" s="53">
        <v>1146</v>
      </c>
      <c r="J491" s="52">
        <f t="shared" si="65"/>
        <v>0</v>
      </c>
      <c r="K491" s="52">
        <f t="shared" si="65"/>
        <v>0</v>
      </c>
      <c r="L491" s="82"/>
      <c r="M491" s="218" t="e">
        <f t="shared" si="63"/>
        <v>#DIV/0!</v>
      </c>
      <c r="N491" s="10"/>
    </row>
    <row r="492" spans="1:14" s="77" customFormat="1" hidden="1">
      <c r="A492" s="32" t="s">
        <v>508</v>
      </c>
      <c r="B492" s="62"/>
      <c r="C492" s="62"/>
      <c r="D492" s="62"/>
      <c r="E492" s="194"/>
      <c r="F492" s="62"/>
      <c r="G492" s="62"/>
      <c r="H492" s="22"/>
      <c r="I492" s="64"/>
      <c r="J492" s="201">
        <v>0</v>
      </c>
      <c r="K492" s="82"/>
      <c r="L492" s="82"/>
      <c r="M492" s="218" t="e">
        <f t="shared" si="63"/>
        <v>#DIV/0!</v>
      </c>
      <c r="N492" s="10"/>
    </row>
    <row r="493" spans="1:14">
      <c r="A493" s="11" t="s">
        <v>85</v>
      </c>
      <c r="B493" s="12" t="s">
        <v>12</v>
      </c>
      <c r="C493" s="12" t="s">
        <v>258</v>
      </c>
      <c r="D493" s="12" t="s">
        <v>258</v>
      </c>
      <c r="E493" s="51" t="s">
        <v>265</v>
      </c>
      <c r="F493" s="12" t="s">
        <v>86</v>
      </c>
      <c r="G493" s="12" t="s">
        <v>0</v>
      </c>
      <c r="H493" s="17"/>
      <c r="I493" s="17" t="s">
        <v>0</v>
      </c>
      <c r="J493" s="18">
        <f>J494</f>
        <v>217500</v>
      </c>
      <c r="K493" s="18">
        <f>K494</f>
        <v>201500</v>
      </c>
      <c r="L493" s="82"/>
      <c r="M493" s="218">
        <f t="shared" si="63"/>
        <v>92.643678160919535</v>
      </c>
      <c r="N493" s="10"/>
    </row>
    <row r="494" spans="1:14">
      <c r="A494" s="13" t="s">
        <v>49</v>
      </c>
      <c r="B494" s="24" t="s">
        <v>12</v>
      </c>
      <c r="C494" s="24" t="s">
        <v>258</v>
      </c>
      <c r="D494" s="24" t="s">
        <v>258</v>
      </c>
      <c r="E494" s="51" t="s">
        <v>265</v>
      </c>
      <c r="F494" s="24" t="s">
        <v>86</v>
      </c>
      <c r="G494" s="13" t="s">
        <v>74</v>
      </c>
      <c r="H494" s="14"/>
      <c r="I494" s="14" t="s">
        <v>0</v>
      </c>
      <c r="J494" s="25">
        <f>J495+J496</f>
        <v>217500</v>
      </c>
      <c r="K494" s="25">
        <f>K495+K496</f>
        <v>201500</v>
      </c>
      <c r="L494" s="82"/>
      <c r="M494" s="218">
        <f t="shared" si="63"/>
        <v>92.643678160919535</v>
      </c>
      <c r="N494" s="10"/>
    </row>
    <row r="495" spans="1:14" ht="26">
      <c r="A495" s="13" t="s">
        <v>268</v>
      </c>
      <c r="B495" s="24" t="s">
        <v>12</v>
      </c>
      <c r="C495" s="24" t="s">
        <v>258</v>
      </c>
      <c r="D495" s="24" t="s">
        <v>258</v>
      </c>
      <c r="E495" s="51" t="s">
        <v>265</v>
      </c>
      <c r="F495" s="24" t="s">
        <v>86</v>
      </c>
      <c r="G495" s="13">
        <v>296</v>
      </c>
      <c r="H495" s="29"/>
      <c r="I495" s="14" t="s">
        <v>88</v>
      </c>
      <c r="J495" s="25">
        <v>150000</v>
      </c>
      <c r="K495" s="25">
        <v>134000</v>
      </c>
      <c r="L495" s="82"/>
      <c r="M495" s="218">
        <f t="shared" si="63"/>
        <v>89.333333333333329</v>
      </c>
      <c r="N495" s="10"/>
    </row>
    <row r="496" spans="1:14" s="77" customFormat="1">
      <c r="A496" s="13" t="s">
        <v>542</v>
      </c>
      <c r="B496" s="24" t="s">
        <v>12</v>
      </c>
      <c r="C496" s="24" t="s">
        <v>258</v>
      </c>
      <c r="D496" s="24" t="s">
        <v>258</v>
      </c>
      <c r="E496" s="51" t="s">
        <v>265</v>
      </c>
      <c r="F496" s="24" t="s">
        <v>86</v>
      </c>
      <c r="G496" s="13">
        <v>296</v>
      </c>
      <c r="H496" s="29"/>
      <c r="I496" s="14">
        <v>1150</v>
      </c>
      <c r="J496" s="25">
        <v>67500</v>
      </c>
      <c r="K496" s="81">
        <v>67500</v>
      </c>
      <c r="L496" s="82"/>
      <c r="M496" s="218">
        <f t="shared" si="63"/>
        <v>100</v>
      </c>
      <c r="N496" s="10"/>
    </row>
    <row r="497" spans="1:14" ht="40.5">
      <c r="A497" s="47" t="s">
        <v>497</v>
      </c>
      <c r="B497" s="21" t="s">
        <v>12</v>
      </c>
      <c r="C497" s="21" t="s">
        <v>258</v>
      </c>
      <c r="D497" s="21" t="s">
        <v>258</v>
      </c>
      <c r="E497" s="21" t="s">
        <v>498</v>
      </c>
      <c r="F497" s="46"/>
      <c r="G497" s="47"/>
      <c r="H497" s="48"/>
      <c r="I497" s="48"/>
      <c r="J497" s="49">
        <f>J498</f>
        <v>697133.44</v>
      </c>
      <c r="K497" s="49">
        <f t="shared" ref="K497:K501" si="66">K498</f>
        <v>697133.44</v>
      </c>
      <c r="L497" s="82"/>
      <c r="M497" s="218">
        <f t="shared" si="63"/>
        <v>100</v>
      </c>
      <c r="N497" s="10"/>
    </row>
    <row r="498" spans="1:14" ht="26">
      <c r="A498" s="19" t="s">
        <v>54</v>
      </c>
      <c r="B498" s="12" t="s">
        <v>12</v>
      </c>
      <c r="C498" s="12" t="s">
        <v>258</v>
      </c>
      <c r="D498" s="12" t="s">
        <v>258</v>
      </c>
      <c r="E498" s="12" t="s">
        <v>498</v>
      </c>
      <c r="F498" s="12" t="s">
        <v>55</v>
      </c>
      <c r="G498" s="13"/>
      <c r="H498" s="14"/>
      <c r="I498" s="14"/>
      <c r="J498" s="30">
        <f>J499</f>
        <v>697133.44</v>
      </c>
      <c r="K498" s="30">
        <f t="shared" si="66"/>
        <v>697133.44</v>
      </c>
      <c r="L498" s="82"/>
      <c r="M498" s="218">
        <f t="shared" si="63"/>
        <v>100</v>
      </c>
      <c r="N498" s="10"/>
    </row>
    <row r="499" spans="1:14" ht="39">
      <c r="A499" s="19" t="s">
        <v>56</v>
      </c>
      <c r="B499" s="12" t="s">
        <v>12</v>
      </c>
      <c r="C499" s="12" t="s">
        <v>258</v>
      </c>
      <c r="D499" s="12" t="s">
        <v>258</v>
      </c>
      <c r="E499" s="12" t="s">
        <v>498</v>
      </c>
      <c r="F499" s="12" t="s">
        <v>57</v>
      </c>
      <c r="G499" s="13"/>
      <c r="H499" s="14"/>
      <c r="I499" s="14"/>
      <c r="J499" s="30">
        <f>J500</f>
        <v>697133.44</v>
      </c>
      <c r="K499" s="30">
        <f t="shared" si="66"/>
        <v>697133.44</v>
      </c>
      <c r="L499" s="82"/>
      <c r="M499" s="218">
        <f t="shared" si="63"/>
        <v>100</v>
      </c>
      <c r="N499" s="10"/>
    </row>
    <row r="500" spans="1:14" ht="39">
      <c r="A500" s="11" t="s">
        <v>66</v>
      </c>
      <c r="B500" s="12" t="s">
        <v>12</v>
      </c>
      <c r="C500" s="12" t="s">
        <v>258</v>
      </c>
      <c r="D500" s="12" t="s">
        <v>258</v>
      </c>
      <c r="E500" s="12" t="s">
        <v>498</v>
      </c>
      <c r="F500" s="12" t="s">
        <v>67</v>
      </c>
      <c r="G500" s="13"/>
      <c r="H500" s="14"/>
      <c r="I500" s="14"/>
      <c r="J500" s="30">
        <f>J501</f>
        <v>697133.44</v>
      </c>
      <c r="K500" s="30">
        <f t="shared" si="66"/>
        <v>697133.44</v>
      </c>
      <c r="L500" s="82"/>
      <c r="M500" s="218">
        <f t="shared" si="63"/>
        <v>100</v>
      </c>
      <c r="N500" s="10"/>
    </row>
    <row r="501" spans="1:14">
      <c r="A501" s="13" t="s">
        <v>68</v>
      </c>
      <c r="B501" s="24" t="s">
        <v>12</v>
      </c>
      <c r="C501" s="24" t="s">
        <v>258</v>
      </c>
      <c r="D501" s="24" t="s">
        <v>258</v>
      </c>
      <c r="E501" s="51" t="s">
        <v>498</v>
      </c>
      <c r="F501" s="24">
        <v>244</v>
      </c>
      <c r="G501" s="13">
        <v>226</v>
      </c>
      <c r="H501" s="14"/>
      <c r="I501" s="14"/>
      <c r="J501" s="25">
        <f>J502</f>
        <v>697133.44</v>
      </c>
      <c r="K501" s="25">
        <f t="shared" si="66"/>
        <v>697133.44</v>
      </c>
      <c r="L501" s="82"/>
      <c r="M501" s="218">
        <f t="shared" si="63"/>
        <v>100</v>
      </c>
      <c r="N501" s="10"/>
    </row>
    <row r="502" spans="1:14">
      <c r="A502" s="13" t="s">
        <v>266</v>
      </c>
      <c r="B502" s="24" t="s">
        <v>12</v>
      </c>
      <c r="C502" s="24" t="s">
        <v>258</v>
      </c>
      <c r="D502" s="24" t="s">
        <v>258</v>
      </c>
      <c r="E502" s="51" t="s">
        <v>498</v>
      </c>
      <c r="F502" s="24">
        <v>244</v>
      </c>
      <c r="G502" s="13">
        <v>226</v>
      </c>
      <c r="H502" s="14"/>
      <c r="I502" s="14">
        <v>1140</v>
      </c>
      <c r="J502" s="25">
        <v>697133.44</v>
      </c>
      <c r="K502" s="25">
        <v>697133.44</v>
      </c>
      <c r="L502" s="82"/>
      <c r="M502" s="218">
        <f t="shared" si="63"/>
        <v>100</v>
      </c>
      <c r="N502" s="10"/>
    </row>
    <row r="503" spans="1:14">
      <c r="A503" s="15" t="s">
        <v>269</v>
      </c>
      <c r="B503" s="16" t="s">
        <v>12</v>
      </c>
      <c r="C503" s="12" t="s">
        <v>270</v>
      </c>
      <c r="D503" s="12" t="s">
        <v>0</v>
      </c>
      <c r="E503" s="12" t="s">
        <v>0</v>
      </c>
      <c r="F503" s="12" t="s">
        <v>0</v>
      </c>
      <c r="G503" s="12" t="s">
        <v>0</v>
      </c>
      <c r="H503" s="17"/>
      <c r="I503" s="17" t="s">
        <v>0</v>
      </c>
      <c r="J503" s="18">
        <f t="shared" ref="J503:K506" si="67">J504</f>
        <v>4569006</v>
      </c>
      <c r="K503" s="18">
        <f t="shared" si="67"/>
        <v>3564091.42</v>
      </c>
      <c r="L503" s="82"/>
      <c r="M503" s="218">
        <f t="shared" si="63"/>
        <v>78.005838031291702</v>
      </c>
      <c r="N503" s="10"/>
    </row>
    <row r="504" spans="1:14" s="76" customFormat="1" ht="26">
      <c r="A504" s="26" t="s">
        <v>494</v>
      </c>
      <c r="B504" s="16" t="s">
        <v>12</v>
      </c>
      <c r="C504" s="12" t="s">
        <v>270</v>
      </c>
      <c r="D504" s="54" t="s">
        <v>90</v>
      </c>
      <c r="E504" s="12"/>
      <c r="F504" s="27"/>
      <c r="G504" s="26"/>
      <c r="H504" s="29"/>
      <c r="I504" s="29"/>
      <c r="J504" s="30">
        <f t="shared" si="67"/>
        <v>4569006</v>
      </c>
      <c r="K504" s="30">
        <f t="shared" si="67"/>
        <v>3564091.42</v>
      </c>
      <c r="L504" s="93"/>
      <c r="M504" s="218">
        <f t="shared" si="63"/>
        <v>78.005838031291702</v>
      </c>
      <c r="N504" s="10"/>
    </row>
    <row r="505" spans="1:14" ht="39">
      <c r="A505" s="19" t="s">
        <v>271</v>
      </c>
      <c r="B505" s="12" t="s">
        <v>12</v>
      </c>
      <c r="C505" s="12" t="s">
        <v>270</v>
      </c>
      <c r="D505" s="54" t="s">
        <v>90</v>
      </c>
      <c r="E505" s="12" t="s">
        <v>272</v>
      </c>
      <c r="F505" s="12" t="s">
        <v>0</v>
      </c>
      <c r="G505" s="12" t="s">
        <v>0</v>
      </c>
      <c r="H505" s="17"/>
      <c r="I505" s="17" t="s">
        <v>0</v>
      </c>
      <c r="J505" s="30">
        <f t="shared" si="67"/>
        <v>4569006</v>
      </c>
      <c r="K505" s="30">
        <f t="shared" si="67"/>
        <v>3564091.42</v>
      </c>
      <c r="L505" s="82"/>
      <c r="M505" s="218">
        <f t="shared" si="63"/>
        <v>78.005838031291702</v>
      </c>
      <c r="N505" s="10"/>
    </row>
    <row r="506" spans="1:14" ht="26">
      <c r="A506" s="19" t="s">
        <v>273</v>
      </c>
      <c r="B506" s="12" t="s">
        <v>12</v>
      </c>
      <c r="C506" s="12" t="s">
        <v>270</v>
      </c>
      <c r="D506" s="54" t="s">
        <v>90</v>
      </c>
      <c r="E506" s="12" t="s">
        <v>274</v>
      </c>
      <c r="F506" s="12" t="s">
        <v>0</v>
      </c>
      <c r="G506" s="12" t="s">
        <v>0</v>
      </c>
      <c r="H506" s="17"/>
      <c r="I506" s="17" t="s">
        <v>0</v>
      </c>
      <c r="J506" s="30">
        <f t="shared" si="67"/>
        <v>4569006</v>
      </c>
      <c r="K506" s="30">
        <f t="shared" si="67"/>
        <v>3564091.42</v>
      </c>
      <c r="L506" s="82"/>
      <c r="M506" s="218">
        <f t="shared" si="63"/>
        <v>78.005838031291702</v>
      </c>
      <c r="N506" s="10"/>
    </row>
    <row r="507" spans="1:14" ht="27">
      <c r="A507" s="20" t="s">
        <v>275</v>
      </c>
      <c r="B507" s="21" t="s">
        <v>12</v>
      </c>
      <c r="C507" s="21" t="s">
        <v>270</v>
      </c>
      <c r="D507" s="59" t="s">
        <v>90</v>
      </c>
      <c r="E507" s="21" t="s">
        <v>276</v>
      </c>
      <c r="F507" s="21" t="s">
        <v>0</v>
      </c>
      <c r="G507" s="21" t="s">
        <v>0</v>
      </c>
      <c r="H507" s="22"/>
      <c r="I507" s="22" t="s">
        <v>0</v>
      </c>
      <c r="J507" s="49">
        <f>J508+J518</f>
        <v>4569006</v>
      </c>
      <c r="K507" s="49">
        <f>K508+K518</f>
        <v>3564091.42</v>
      </c>
      <c r="L507" s="82"/>
      <c r="M507" s="218">
        <f t="shared" si="63"/>
        <v>78.005838031291702</v>
      </c>
      <c r="N507" s="10"/>
    </row>
    <row r="508" spans="1:14" ht="26">
      <c r="A508" s="19" t="s">
        <v>54</v>
      </c>
      <c r="B508" s="12" t="s">
        <v>12</v>
      </c>
      <c r="C508" s="12" t="s">
        <v>270</v>
      </c>
      <c r="D508" s="54" t="s">
        <v>90</v>
      </c>
      <c r="E508" s="12" t="s">
        <v>276</v>
      </c>
      <c r="F508" s="12" t="s">
        <v>55</v>
      </c>
      <c r="G508" s="12" t="s">
        <v>0</v>
      </c>
      <c r="H508" s="17"/>
      <c r="I508" s="17" t="s">
        <v>0</v>
      </c>
      <c r="J508" s="30">
        <f>J509</f>
        <v>4229006</v>
      </c>
      <c r="K508" s="30">
        <f>K509</f>
        <v>3227091.42</v>
      </c>
      <c r="L508" s="82"/>
      <c r="M508" s="218">
        <f t="shared" si="63"/>
        <v>76.30850890256481</v>
      </c>
      <c r="N508" s="10"/>
    </row>
    <row r="509" spans="1:14" ht="39">
      <c r="A509" s="19" t="s">
        <v>56</v>
      </c>
      <c r="B509" s="12" t="s">
        <v>12</v>
      </c>
      <c r="C509" s="12" t="s">
        <v>270</v>
      </c>
      <c r="D509" s="54" t="s">
        <v>90</v>
      </c>
      <c r="E509" s="12" t="s">
        <v>276</v>
      </c>
      <c r="F509" s="12" t="s">
        <v>57</v>
      </c>
      <c r="G509" s="12" t="s">
        <v>0</v>
      </c>
      <c r="H509" s="17"/>
      <c r="I509" s="17" t="s">
        <v>0</v>
      </c>
      <c r="J509" s="30">
        <f>J510</f>
        <v>4229006</v>
      </c>
      <c r="K509" s="30">
        <f>K510</f>
        <v>3227091.42</v>
      </c>
      <c r="L509" s="82"/>
      <c r="M509" s="218">
        <f t="shared" si="63"/>
        <v>76.30850890256481</v>
      </c>
      <c r="N509" s="10"/>
    </row>
    <row r="510" spans="1:14" ht="39">
      <c r="A510" s="11" t="s">
        <v>66</v>
      </c>
      <c r="B510" s="12" t="s">
        <v>12</v>
      </c>
      <c r="C510" s="12" t="s">
        <v>270</v>
      </c>
      <c r="D510" s="54" t="s">
        <v>90</v>
      </c>
      <c r="E510" s="12" t="s">
        <v>276</v>
      </c>
      <c r="F510" s="12" t="s">
        <v>67</v>
      </c>
      <c r="G510" s="12" t="s">
        <v>0</v>
      </c>
      <c r="H510" s="17"/>
      <c r="I510" s="17" t="s">
        <v>0</v>
      </c>
      <c r="J510" s="30">
        <f>J511+J513+J515</f>
        <v>4229006</v>
      </c>
      <c r="K510" s="30">
        <f>K511+K513+K515</f>
        <v>3227091.42</v>
      </c>
      <c r="L510" s="82"/>
      <c r="M510" s="218">
        <f t="shared" si="63"/>
        <v>76.30850890256481</v>
      </c>
      <c r="N510" s="10"/>
    </row>
    <row r="511" spans="1:14">
      <c r="A511" s="13" t="s">
        <v>68</v>
      </c>
      <c r="B511" s="24" t="s">
        <v>12</v>
      </c>
      <c r="C511" s="24" t="s">
        <v>270</v>
      </c>
      <c r="D511" s="61" t="s">
        <v>90</v>
      </c>
      <c r="E511" s="51" t="s">
        <v>276</v>
      </c>
      <c r="F511" s="24" t="s">
        <v>67</v>
      </c>
      <c r="G511" s="13" t="s">
        <v>69</v>
      </c>
      <c r="H511" s="14"/>
      <c r="I511" s="14" t="s">
        <v>0</v>
      </c>
      <c r="J511" s="25">
        <f>J512</f>
        <v>3316656</v>
      </c>
      <c r="K511" s="25">
        <f>K512</f>
        <v>2314741.42</v>
      </c>
      <c r="L511" s="82"/>
      <c r="M511" s="218">
        <f t="shared" si="63"/>
        <v>69.791423047792705</v>
      </c>
      <c r="N511" s="10"/>
    </row>
    <row r="512" spans="1:14">
      <c r="A512" s="13" t="s">
        <v>266</v>
      </c>
      <c r="B512" s="24" t="s">
        <v>12</v>
      </c>
      <c r="C512" s="24" t="s">
        <v>270</v>
      </c>
      <c r="D512" s="61" t="s">
        <v>90</v>
      </c>
      <c r="E512" s="51" t="s">
        <v>276</v>
      </c>
      <c r="F512" s="24" t="s">
        <v>67</v>
      </c>
      <c r="G512" s="13" t="s">
        <v>69</v>
      </c>
      <c r="H512" s="14"/>
      <c r="I512" s="14">
        <v>1140</v>
      </c>
      <c r="J512" s="25">
        <v>3316656</v>
      </c>
      <c r="K512" s="25">
        <v>2314741.42</v>
      </c>
      <c r="L512" s="82"/>
      <c r="M512" s="218">
        <f t="shared" si="63"/>
        <v>69.791423047792705</v>
      </c>
      <c r="N512" s="10"/>
    </row>
    <row r="513" spans="1:14">
      <c r="A513" s="13" t="s">
        <v>49</v>
      </c>
      <c r="B513" s="24" t="s">
        <v>12</v>
      </c>
      <c r="C513" s="24" t="s">
        <v>270</v>
      </c>
      <c r="D513" s="61" t="s">
        <v>90</v>
      </c>
      <c r="E513" s="51" t="s">
        <v>276</v>
      </c>
      <c r="F513" s="24" t="s">
        <v>67</v>
      </c>
      <c r="G513" s="13" t="s">
        <v>74</v>
      </c>
      <c r="H513" s="14"/>
      <c r="I513" s="14" t="s">
        <v>0</v>
      </c>
      <c r="J513" s="25">
        <f>J514</f>
        <v>912350</v>
      </c>
      <c r="K513" s="25">
        <f>K514</f>
        <v>912350</v>
      </c>
      <c r="L513" s="82"/>
      <c r="M513" s="218">
        <f t="shared" ref="M513:M549" si="68">K513/J513*100</f>
        <v>100</v>
      </c>
      <c r="N513" s="10"/>
    </row>
    <row r="514" spans="1:14" ht="39">
      <c r="A514" s="13" t="s">
        <v>75</v>
      </c>
      <c r="B514" s="24" t="s">
        <v>12</v>
      </c>
      <c r="C514" s="24" t="s">
        <v>270</v>
      </c>
      <c r="D514" s="61" t="s">
        <v>90</v>
      </c>
      <c r="E514" s="51" t="s">
        <v>276</v>
      </c>
      <c r="F514" s="24" t="s">
        <v>67</v>
      </c>
      <c r="G514" s="13">
        <v>296</v>
      </c>
      <c r="H514" s="14"/>
      <c r="I514" s="14" t="s">
        <v>76</v>
      </c>
      <c r="J514" s="25">
        <v>912350</v>
      </c>
      <c r="K514" s="25">
        <v>912350</v>
      </c>
      <c r="L514" s="82"/>
      <c r="M514" s="218">
        <f t="shared" si="68"/>
        <v>100</v>
      </c>
      <c r="N514" s="10"/>
    </row>
    <row r="515" spans="1:14" hidden="1">
      <c r="A515" s="13" t="s">
        <v>246</v>
      </c>
      <c r="B515" s="24" t="s">
        <v>12</v>
      </c>
      <c r="C515" s="24" t="s">
        <v>270</v>
      </c>
      <c r="D515" s="61" t="s">
        <v>90</v>
      </c>
      <c r="E515" s="51" t="s">
        <v>276</v>
      </c>
      <c r="F515" s="24" t="s">
        <v>67</v>
      </c>
      <c r="G515" s="13">
        <v>310</v>
      </c>
      <c r="H515" s="14"/>
      <c r="I515" s="14"/>
      <c r="J515" s="25">
        <f>J516</f>
        <v>0</v>
      </c>
      <c r="K515" s="81"/>
      <c r="L515" s="82"/>
      <c r="M515" s="218" t="e">
        <f t="shared" si="68"/>
        <v>#DIV/0!</v>
      </c>
      <c r="N515" s="10"/>
    </row>
    <row r="516" spans="1:14" hidden="1">
      <c r="A516" s="13" t="s">
        <v>277</v>
      </c>
      <c r="B516" s="24" t="s">
        <v>12</v>
      </c>
      <c r="C516" s="24" t="s">
        <v>270</v>
      </c>
      <c r="D516" s="61" t="s">
        <v>90</v>
      </c>
      <c r="E516" s="51" t="s">
        <v>276</v>
      </c>
      <c r="F516" s="24" t="s">
        <v>67</v>
      </c>
      <c r="G516" s="13">
        <v>310</v>
      </c>
      <c r="H516" s="14"/>
      <c r="I516" s="14">
        <v>1116</v>
      </c>
      <c r="J516" s="25">
        <f>J517</f>
        <v>0</v>
      </c>
      <c r="K516" s="81"/>
      <c r="L516" s="82"/>
      <c r="M516" s="218" t="e">
        <f t="shared" si="68"/>
        <v>#DIV/0!</v>
      </c>
      <c r="N516" s="10"/>
    </row>
    <row r="517" spans="1:14" hidden="1">
      <c r="A517" s="32" t="s">
        <v>377</v>
      </c>
      <c r="B517" s="33"/>
      <c r="C517" s="33"/>
      <c r="D517" s="33"/>
      <c r="E517" s="62"/>
      <c r="F517" s="33"/>
      <c r="G517" s="32"/>
      <c r="H517" s="34"/>
      <c r="I517" s="34"/>
      <c r="J517" s="35"/>
      <c r="K517" s="81"/>
      <c r="L517" s="82"/>
      <c r="M517" s="218" t="e">
        <f t="shared" si="68"/>
        <v>#DIV/0!</v>
      </c>
      <c r="N517" s="10"/>
    </row>
    <row r="518" spans="1:14" ht="26">
      <c r="A518" s="19" t="s">
        <v>83</v>
      </c>
      <c r="B518" s="12" t="s">
        <v>12</v>
      </c>
      <c r="C518" s="12" t="s">
        <v>270</v>
      </c>
      <c r="D518" s="54" t="s">
        <v>90</v>
      </c>
      <c r="E518" s="12" t="s">
        <v>276</v>
      </c>
      <c r="F518" s="12" t="s">
        <v>84</v>
      </c>
      <c r="G518" s="12" t="s">
        <v>0</v>
      </c>
      <c r="H518" s="17"/>
      <c r="I518" s="17" t="s">
        <v>0</v>
      </c>
      <c r="J518" s="30">
        <f t="shared" ref="J518:K519" si="69">J519</f>
        <v>340000</v>
      </c>
      <c r="K518" s="30">
        <f t="shared" si="69"/>
        <v>337000</v>
      </c>
      <c r="L518" s="82"/>
      <c r="M518" s="218">
        <f t="shared" si="68"/>
        <v>99.117647058823536</v>
      </c>
      <c r="N518" s="10"/>
    </row>
    <row r="519" spans="1:14">
      <c r="A519" s="11" t="s">
        <v>85</v>
      </c>
      <c r="B519" s="12" t="s">
        <v>12</v>
      </c>
      <c r="C519" s="12" t="s">
        <v>270</v>
      </c>
      <c r="D519" s="54" t="s">
        <v>90</v>
      </c>
      <c r="E519" s="12" t="s">
        <v>276</v>
      </c>
      <c r="F519" s="12" t="s">
        <v>86</v>
      </c>
      <c r="G519" s="12" t="s">
        <v>0</v>
      </c>
      <c r="H519" s="17"/>
      <c r="I519" s="17" t="s">
        <v>0</v>
      </c>
      <c r="J519" s="30">
        <f t="shared" si="69"/>
        <v>340000</v>
      </c>
      <c r="K519" s="30">
        <f t="shared" si="69"/>
        <v>337000</v>
      </c>
      <c r="L519" s="82"/>
      <c r="M519" s="218">
        <f t="shared" si="68"/>
        <v>99.117647058823536</v>
      </c>
      <c r="N519" s="10"/>
    </row>
    <row r="520" spans="1:14">
      <c r="A520" s="13" t="s">
        <v>49</v>
      </c>
      <c r="B520" s="24" t="s">
        <v>12</v>
      </c>
      <c r="C520" s="24" t="s">
        <v>270</v>
      </c>
      <c r="D520" s="61" t="s">
        <v>90</v>
      </c>
      <c r="E520" s="51" t="s">
        <v>276</v>
      </c>
      <c r="F520" s="24" t="s">
        <v>86</v>
      </c>
      <c r="G520" s="13" t="s">
        <v>74</v>
      </c>
      <c r="H520" s="14"/>
      <c r="I520" s="14" t="s">
        <v>0</v>
      </c>
      <c r="J520" s="25">
        <f>J521+J522</f>
        <v>340000</v>
      </c>
      <c r="K520" s="25">
        <f>K521+K522</f>
        <v>337000</v>
      </c>
      <c r="L520" s="82"/>
      <c r="M520" s="218">
        <f t="shared" si="68"/>
        <v>99.117647058823536</v>
      </c>
      <c r="N520" s="10"/>
    </row>
    <row r="521" spans="1:14" ht="26">
      <c r="A521" s="13" t="s">
        <v>268</v>
      </c>
      <c r="B521" s="24" t="s">
        <v>12</v>
      </c>
      <c r="C521" s="24" t="s">
        <v>270</v>
      </c>
      <c r="D521" s="61" t="s">
        <v>90</v>
      </c>
      <c r="E521" s="51" t="s">
        <v>276</v>
      </c>
      <c r="F521" s="24" t="s">
        <v>86</v>
      </c>
      <c r="G521" s="13">
        <v>296</v>
      </c>
      <c r="H521" s="14"/>
      <c r="I521" s="14" t="s">
        <v>88</v>
      </c>
      <c r="J521" s="205">
        <v>240000</v>
      </c>
      <c r="K521" s="81">
        <v>237000</v>
      </c>
      <c r="L521" s="82"/>
      <c r="M521" s="218">
        <f t="shared" si="68"/>
        <v>98.75</v>
      </c>
      <c r="N521" s="10"/>
    </row>
    <row r="522" spans="1:14" s="77" customFormat="1" ht="26">
      <c r="A522" s="13" t="s">
        <v>268</v>
      </c>
      <c r="B522" s="24" t="s">
        <v>12</v>
      </c>
      <c r="C522" s="24" t="s">
        <v>270</v>
      </c>
      <c r="D522" s="61" t="s">
        <v>90</v>
      </c>
      <c r="E522" s="51" t="s">
        <v>276</v>
      </c>
      <c r="F522" s="24" t="s">
        <v>86</v>
      </c>
      <c r="G522" s="13">
        <v>296</v>
      </c>
      <c r="H522" s="14"/>
      <c r="I522" s="14" t="s">
        <v>88</v>
      </c>
      <c r="J522" s="25">
        <v>100000</v>
      </c>
      <c r="K522" s="81">
        <v>100000</v>
      </c>
      <c r="L522" s="82"/>
      <c r="M522" s="218">
        <f t="shared" si="68"/>
        <v>100</v>
      </c>
      <c r="N522" s="10"/>
    </row>
    <row r="523" spans="1:14">
      <c r="A523" s="15" t="s">
        <v>278</v>
      </c>
      <c r="B523" s="16" t="s">
        <v>12</v>
      </c>
      <c r="C523" s="12" t="s">
        <v>279</v>
      </c>
      <c r="D523" s="12" t="s">
        <v>0</v>
      </c>
      <c r="E523" s="12" t="s">
        <v>0</v>
      </c>
      <c r="F523" s="12" t="s">
        <v>0</v>
      </c>
      <c r="G523" s="12" t="s">
        <v>0</v>
      </c>
      <c r="H523" s="17"/>
      <c r="I523" s="17" t="s">
        <v>0</v>
      </c>
      <c r="J523" s="18">
        <f>J524+J530+J584</f>
        <v>53781938.93</v>
      </c>
      <c r="K523" s="18">
        <f>K524+K530+K584</f>
        <v>52258945.329999998</v>
      </c>
      <c r="L523" s="82"/>
      <c r="M523" s="218">
        <f t="shared" si="68"/>
        <v>97.168206222571754</v>
      </c>
      <c r="N523" s="10"/>
    </row>
    <row r="524" spans="1:14">
      <c r="A524" s="15" t="s">
        <v>280</v>
      </c>
      <c r="B524" s="16">
        <v>803</v>
      </c>
      <c r="C524" s="12">
        <v>10</v>
      </c>
      <c r="D524" s="54" t="s">
        <v>15</v>
      </c>
      <c r="E524" s="12"/>
      <c r="F524" s="12"/>
      <c r="G524" s="12"/>
      <c r="H524" s="17"/>
      <c r="I524" s="17"/>
      <c r="J524" s="18">
        <f t="shared" ref="J524:K528" si="70">J525</f>
        <v>301380.67</v>
      </c>
      <c r="K524" s="18">
        <f t="shared" si="70"/>
        <v>301380.67</v>
      </c>
      <c r="L524" s="82"/>
      <c r="M524" s="218">
        <f t="shared" si="68"/>
        <v>100</v>
      </c>
      <c r="N524" s="10"/>
    </row>
    <row r="525" spans="1:14" ht="27">
      <c r="A525" s="67" t="s">
        <v>156</v>
      </c>
      <c r="B525" s="58">
        <v>803</v>
      </c>
      <c r="C525" s="21">
        <v>10</v>
      </c>
      <c r="D525" s="59" t="s">
        <v>15</v>
      </c>
      <c r="E525" s="21" t="s">
        <v>281</v>
      </c>
      <c r="F525" s="21"/>
      <c r="G525" s="21"/>
      <c r="H525" s="22"/>
      <c r="I525" s="22"/>
      <c r="J525" s="23">
        <f t="shared" si="70"/>
        <v>301380.67</v>
      </c>
      <c r="K525" s="23">
        <f t="shared" si="70"/>
        <v>301380.67</v>
      </c>
      <c r="L525" s="82"/>
      <c r="M525" s="218">
        <f t="shared" si="68"/>
        <v>100</v>
      </c>
      <c r="N525" s="10"/>
    </row>
    <row r="526" spans="1:14" ht="26">
      <c r="A526" s="19" t="s">
        <v>83</v>
      </c>
      <c r="B526" s="12" t="s">
        <v>12</v>
      </c>
      <c r="C526" s="12" t="s">
        <v>279</v>
      </c>
      <c r="D526" s="54" t="s">
        <v>15</v>
      </c>
      <c r="E526" s="12" t="s">
        <v>281</v>
      </c>
      <c r="F526" s="12" t="s">
        <v>84</v>
      </c>
      <c r="G526" s="12"/>
      <c r="H526" s="17"/>
      <c r="I526" s="17"/>
      <c r="J526" s="18">
        <f t="shared" si="70"/>
        <v>301380.67</v>
      </c>
      <c r="K526" s="18">
        <f t="shared" si="70"/>
        <v>301380.67</v>
      </c>
      <c r="L526" s="82"/>
      <c r="M526" s="218">
        <f t="shared" si="68"/>
        <v>100</v>
      </c>
      <c r="N526" s="10"/>
    </row>
    <row r="527" spans="1:14" ht="26">
      <c r="A527" s="19" t="s">
        <v>282</v>
      </c>
      <c r="B527" s="12" t="s">
        <v>12</v>
      </c>
      <c r="C527" s="12" t="s">
        <v>279</v>
      </c>
      <c r="D527" s="54" t="s">
        <v>15</v>
      </c>
      <c r="E527" s="12" t="s">
        <v>281</v>
      </c>
      <c r="F527" s="12">
        <v>310</v>
      </c>
      <c r="G527" s="12"/>
      <c r="H527" s="17"/>
      <c r="I527" s="17"/>
      <c r="J527" s="18">
        <f t="shared" si="70"/>
        <v>301380.67</v>
      </c>
      <c r="K527" s="18">
        <f t="shared" si="70"/>
        <v>301380.67</v>
      </c>
      <c r="L527" s="82"/>
      <c r="M527" s="218">
        <f t="shared" si="68"/>
        <v>100</v>
      </c>
      <c r="N527" s="10"/>
    </row>
    <row r="528" spans="1:14" ht="26">
      <c r="A528" s="15" t="s">
        <v>283</v>
      </c>
      <c r="B528" s="12" t="s">
        <v>12</v>
      </c>
      <c r="C528" s="12" t="s">
        <v>279</v>
      </c>
      <c r="D528" s="54" t="s">
        <v>15</v>
      </c>
      <c r="E528" s="12" t="s">
        <v>281</v>
      </c>
      <c r="F528" s="12">
        <v>312</v>
      </c>
      <c r="G528" s="12"/>
      <c r="H528" s="17"/>
      <c r="I528" s="17"/>
      <c r="J528" s="18">
        <f t="shared" si="70"/>
        <v>301380.67</v>
      </c>
      <c r="K528" s="18">
        <f t="shared" si="70"/>
        <v>301380.67</v>
      </c>
      <c r="L528" s="82"/>
      <c r="M528" s="218">
        <f t="shared" si="68"/>
        <v>100</v>
      </c>
      <c r="N528" s="10"/>
    </row>
    <row r="529" spans="1:14" ht="39">
      <c r="A529" s="68" t="s">
        <v>284</v>
      </c>
      <c r="B529" s="51" t="s">
        <v>12</v>
      </c>
      <c r="C529" s="51" t="s">
        <v>279</v>
      </c>
      <c r="D529" s="61" t="s">
        <v>15</v>
      </c>
      <c r="E529" s="51" t="s">
        <v>281</v>
      </c>
      <c r="F529" s="51">
        <v>312</v>
      </c>
      <c r="G529" s="51">
        <v>263</v>
      </c>
      <c r="H529" s="53"/>
      <c r="I529" s="53"/>
      <c r="J529" s="52">
        <v>301380.67</v>
      </c>
      <c r="K529" s="81">
        <v>301380.67</v>
      </c>
      <c r="L529" s="82"/>
      <c r="M529" s="218">
        <f t="shared" si="68"/>
        <v>100</v>
      </c>
      <c r="N529" s="10"/>
    </row>
    <row r="530" spans="1:14">
      <c r="A530" s="15" t="s">
        <v>285</v>
      </c>
      <c r="B530" s="16" t="s">
        <v>12</v>
      </c>
      <c r="C530" s="12" t="s">
        <v>279</v>
      </c>
      <c r="D530" s="12" t="s">
        <v>36</v>
      </c>
      <c r="E530" s="12" t="s">
        <v>0</v>
      </c>
      <c r="F530" s="12" t="s">
        <v>0</v>
      </c>
      <c r="G530" s="12" t="s">
        <v>0</v>
      </c>
      <c r="H530" s="17"/>
      <c r="I530" s="17" t="s">
        <v>0</v>
      </c>
      <c r="J530" s="18">
        <f>J531+J564+J576</f>
        <v>52209947.259999998</v>
      </c>
      <c r="K530" s="18">
        <f>K531+K564+K576</f>
        <v>50788253.659999996</v>
      </c>
      <c r="L530" s="82"/>
      <c r="M530" s="218">
        <f t="shared" si="68"/>
        <v>97.276967944594688</v>
      </c>
      <c r="N530" s="10"/>
    </row>
    <row r="531" spans="1:14">
      <c r="A531" s="19" t="s">
        <v>286</v>
      </c>
      <c r="B531" s="12" t="s">
        <v>12</v>
      </c>
      <c r="C531" s="12" t="s">
        <v>279</v>
      </c>
      <c r="D531" s="12" t="s">
        <v>36</v>
      </c>
      <c r="E531" s="12" t="s">
        <v>287</v>
      </c>
      <c r="F531" s="12" t="s">
        <v>0</v>
      </c>
      <c r="G531" s="12" t="s">
        <v>0</v>
      </c>
      <c r="H531" s="17"/>
      <c r="I531" s="17" t="s">
        <v>0</v>
      </c>
      <c r="J531" s="18">
        <f>J532+J539+J555</f>
        <v>5383097.2599999998</v>
      </c>
      <c r="K531" s="18">
        <f>K532+K539+K555</f>
        <v>5372097.2599999998</v>
      </c>
      <c r="L531" s="82"/>
      <c r="M531" s="218">
        <f t="shared" si="68"/>
        <v>99.795656673682316</v>
      </c>
      <c r="N531" s="10"/>
    </row>
    <row r="532" spans="1:14">
      <c r="A532" s="19" t="s">
        <v>288</v>
      </c>
      <c r="B532" s="12">
        <v>803</v>
      </c>
      <c r="C532" s="12">
        <v>10</v>
      </c>
      <c r="D532" s="54" t="s">
        <v>36</v>
      </c>
      <c r="E532" s="12" t="s">
        <v>289</v>
      </c>
      <c r="F532" s="12"/>
      <c r="G532" s="12"/>
      <c r="H532" s="17"/>
      <c r="I532" s="17"/>
      <c r="J532" s="18">
        <f>J533</f>
        <v>1397097.26</v>
      </c>
      <c r="K532" s="18">
        <f>K533</f>
        <v>1386097.26</v>
      </c>
      <c r="L532" s="82"/>
      <c r="M532" s="218">
        <f t="shared" si="68"/>
        <v>99.212653240762933</v>
      </c>
      <c r="N532" s="10"/>
    </row>
    <row r="533" spans="1:14" ht="27">
      <c r="A533" s="20" t="s">
        <v>290</v>
      </c>
      <c r="B533" s="21">
        <v>803</v>
      </c>
      <c r="C533" s="21">
        <v>10</v>
      </c>
      <c r="D533" s="59" t="s">
        <v>36</v>
      </c>
      <c r="E533" s="21" t="s">
        <v>291</v>
      </c>
      <c r="F533" s="21"/>
      <c r="G533" s="21"/>
      <c r="H533" s="22"/>
      <c r="I533" s="22"/>
      <c r="J533" s="23">
        <f>J536+J534</f>
        <v>1397097.26</v>
      </c>
      <c r="K533" s="23">
        <f>K536+K534</f>
        <v>1386097.26</v>
      </c>
      <c r="L533" s="82"/>
      <c r="M533" s="218">
        <f t="shared" si="68"/>
        <v>99.212653240762933</v>
      </c>
      <c r="N533" s="10"/>
    </row>
    <row r="534" spans="1:14">
      <c r="A534" s="19" t="s">
        <v>363</v>
      </c>
      <c r="B534" s="12">
        <v>803</v>
      </c>
      <c r="C534" s="12">
        <v>10</v>
      </c>
      <c r="D534" s="54" t="s">
        <v>36</v>
      </c>
      <c r="E534" s="12" t="s">
        <v>540</v>
      </c>
      <c r="F534" s="12">
        <v>812</v>
      </c>
      <c r="G534" s="12"/>
      <c r="H534" s="17"/>
      <c r="I534" s="17"/>
      <c r="J534" s="18">
        <f>J535</f>
        <v>426301.26</v>
      </c>
      <c r="K534" s="18">
        <f>K535</f>
        <v>426301.26</v>
      </c>
      <c r="L534" s="82"/>
      <c r="M534" s="218">
        <f t="shared" si="68"/>
        <v>100</v>
      </c>
      <c r="N534" s="10"/>
    </row>
    <row r="535" spans="1:14" ht="26">
      <c r="A535" s="78" t="s">
        <v>374</v>
      </c>
      <c r="B535" s="51">
        <v>803</v>
      </c>
      <c r="C535" s="51">
        <v>10</v>
      </c>
      <c r="D535" s="61" t="s">
        <v>36</v>
      </c>
      <c r="E535" s="51" t="s">
        <v>540</v>
      </c>
      <c r="F535" s="51">
        <v>812</v>
      </c>
      <c r="G535" s="51">
        <v>242</v>
      </c>
      <c r="H535" s="53"/>
      <c r="I535" s="53"/>
      <c r="J535" s="52">
        <v>426301.26</v>
      </c>
      <c r="K535" s="52">
        <v>426301.26</v>
      </c>
      <c r="L535" s="82"/>
      <c r="M535" s="218">
        <f t="shared" si="68"/>
        <v>100</v>
      </c>
      <c r="N535" s="10"/>
    </row>
    <row r="536" spans="1:14" ht="39">
      <c r="A536" s="19" t="s">
        <v>292</v>
      </c>
      <c r="B536" s="12">
        <v>803</v>
      </c>
      <c r="C536" s="12">
        <v>10</v>
      </c>
      <c r="D536" s="54" t="s">
        <v>36</v>
      </c>
      <c r="E536" s="12" t="s">
        <v>289</v>
      </c>
      <c r="F536" s="12">
        <v>630</v>
      </c>
      <c r="G536" s="12"/>
      <c r="H536" s="17"/>
      <c r="I536" s="17"/>
      <c r="J536" s="18">
        <f>J537</f>
        <v>970796</v>
      </c>
      <c r="K536" s="18">
        <f>K537</f>
        <v>959796</v>
      </c>
      <c r="L536" s="82"/>
      <c r="M536" s="218">
        <f t="shared" si="68"/>
        <v>98.866909216766459</v>
      </c>
      <c r="N536" s="10"/>
    </row>
    <row r="537" spans="1:14" ht="26">
      <c r="A537" s="11" t="s">
        <v>293</v>
      </c>
      <c r="B537" s="12">
        <v>803</v>
      </c>
      <c r="C537" s="12">
        <v>10</v>
      </c>
      <c r="D537" s="54" t="s">
        <v>36</v>
      </c>
      <c r="E537" s="12" t="s">
        <v>540</v>
      </c>
      <c r="F537" s="12">
        <v>630</v>
      </c>
      <c r="G537" s="12"/>
      <c r="H537" s="17"/>
      <c r="I537" s="17"/>
      <c r="J537" s="18">
        <f>J538</f>
        <v>970796</v>
      </c>
      <c r="K537" s="18">
        <f>K538</f>
        <v>959796</v>
      </c>
      <c r="L537" s="82"/>
      <c r="M537" s="218">
        <f t="shared" si="68"/>
        <v>98.866909216766459</v>
      </c>
      <c r="N537" s="10"/>
    </row>
    <row r="538" spans="1:14" ht="39">
      <c r="A538" s="13" t="s">
        <v>294</v>
      </c>
      <c r="B538" s="51">
        <v>803</v>
      </c>
      <c r="C538" s="51">
        <v>10</v>
      </c>
      <c r="D538" s="61" t="s">
        <v>36</v>
      </c>
      <c r="E538" s="51" t="s">
        <v>540</v>
      </c>
      <c r="F538" s="51">
        <v>632</v>
      </c>
      <c r="G538" s="51">
        <v>242</v>
      </c>
      <c r="H538" s="53"/>
      <c r="I538" s="17"/>
      <c r="J538" s="52">
        <v>970796</v>
      </c>
      <c r="K538" s="52">
        <v>959796</v>
      </c>
      <c r="L538" s="82"/>
      <c r="M538" s="218">
        <f t="shared" si="68"/>
        <v>98.866909216766459</v>
      </c>
      <c r="N538" s="10"/>
    </row>
    <row r="539" spans="1:14" ht="26">
      <c r="A539" s="19" t="s">
        <v>295</v>
      </c>
      <c r="B539" s="12" t="s">
        <v>12</v>
      </c>
      <c r="C539" s="12" t="s">
        <v>279</v>
      </c>
      <c r="D539" s="12" t="s">
        <v>36</v>
      </c>
      <c r="E539" s="12" t="s">
        <v>296</v>
      </c>
      <c r="F539" s="12" t="s">
        <v>0</v>
      </c>
      <c r="G539" s="12" t="s">
        <v>0</v>
      </c>
      <c r="H539" s="17"/>
      <c r="I539" s="17" t="s">
        <v>0</v>
      </c>
      <c r="J539" s="18">
        <f>J540</f>
        <v>3856000</v>
      </c>
      <c r="K539" s="18">
        <f>K540</f>
        <v>3856000</v>
      </c>
      <c r="L539" s="82"/>
      <c r="M539" s="218">
        <f t="shared" si="68"/>
        <v>100</v>
      </c>
      <c r="N539" s="10"/>
    </row>
    <row r="540" spans="1:14" ht="40.5">
      <c r="A540" s="20" t="s">
        <v>297</v>
      </c>
      <c r="B540" s="21" t="s">
        <v>12</v>
      </c>
      <c r="C540" s="21" t="s">
        <v>279</v>
      </c>
      <c r="D540" s="21" t="s">
        <v>36</v>
      </c>
      <c r="E540" s="21" t="s">
        <v>298</v>
      </c>
      <c r="F540" s="21" t="s">
        <v>0</v>
      </c>
      <c r="G540" s="21" t="s">
        <v>0</v>
      </c>
      <c r="H540" s="22"/>
      <c r="I540" s="22" t="s">
        <v>0</v>
      </c>
      <c r="J540" s="23">
        <f>J541+J550</f>
        <v>3856000</v>
      </c>
      <c r="K540" s="23">
        <f>K541+K550</f>
        <v>3856000</v>
      </c>
      <c r="L540" s="82"/>
      <c r="M540" s="218">
        <f t="shared" si="68"/>
        <v>100</v>
      </c>
      <c r="N540" s="10"/>
    </row>
    <row r="541" spans="1:14" ht="26">
      <c r="A541" s="19" t="s">
        <v>54</v>
      </c>
      <c r="B541" s="12" t="s">
        <v>12</v>
      </c>
      <c r="C541" s="12" t="s">
        <v>279</v>
      </c>
      <c r="D541" s="12" t="s">
        <v>36</v>
      </c>
      <c r="E541" s="12" t="s">
        <v>298</v>
      </c>
      <c r="F541" s="12" t="s">
        <v>55</v>
      </c>
      <c r="G541" s="12" t="s">
        <v>0</v>
      </c>
      <c r="H541" s="17"/>
      <c r="I541" s="17" t="s">
        <v>0</v>
      </c>
      <c r="J541" s="18">
        <f>J542</f>
        <v>856000</v>
      </c>
      <c r="K541" s="18">
        <f>K542</f>
        <v>856000</v>
      </c>
      <c r="L541" s="82"/>
      <c r="M541" s="218">
        <f t="shared" si="68"/>
        <v>100</v>
      </c>
      <c r="N541" s="10"/>
    </row>
    <row r="542" spans="1:14" ht="39">
      <c r="A542" s="19" t="s">
        <v>56</v>
      </c>
      <c r="B542" s="12" t="s">
        <v>12</v>
      </c>
      <c r="C542" s="12" t="s">
        <v>279</v>
      </c>
      <c r="D542" s="12" t="s">
        <v>36</v>
      </c>
      <c r="E542" s="12" t="s">
        <v>298</v>
      </c>
      <c r="F542" s="12" t="s">
        <v>57</v>
      </c>
      <c r="G542" s="12" t="s">
        <v>0</v>
      </c>
      <c r="H542" s="17"/>
      <c r="I542" s="17" t="s">
        <v>0</v>
      </c>
      <c r="J542" s="18">
        <f>J543</f>
        <v>856000</v>
      </c>
      <c r="K542" s="18">
        <f>K543</f>
        <v>856000</v>
      </c>
      <c r="L542" s="82"/>
      <c r="M542" s="218">
        <f t="shared" si="68"/>
        <v>100</v>
      </c>
      <c r="N542" s="10"/>
    </row>
    <row r="543" spans="1:14" ht="39">
      <c r="A543" s="11" t="s">
        <v>66</v>
      </c>
      <c r="B543" s="12" t="s">
        <v>12</v>
      </c>
      <c r="C543" s="12" t="s">
        <v>279</v>
      </c>
      <c r="D543" s="12" t="s">
        <v>36</v>
      </c>
      <c r="E543" s="12" t="s">
        <v>298</v>
      </c>
      <c r="F543" s="12" t="s">
        <v>67</v>
      </c>
      <c r="G543" s="12" t="s">
        <v>0</v>
      </c>
      <c r="H543" s="17"/>
      <c r="I543" s="17" t="s">
        <v>0</v>
      </c>
      <c r="J543" s="18">
        <f>J544+J546+J548</f>
        <v>856000</v>
      </c>
      <c r="K543" s="18">
        <f>K544+K546+K548</f>
        <v>856000</v>
      </c>
      <c r="L543" s="82"/>
      <c r="M543" s="218">
        <f t="shared" si="68"/>
        <v>100</v>
      </c>
      <c r="N543" s="10"/>
    </row>
    <row r="544" spans="1:14">
      <c r="A544" s="13" t="s">
        <v>68</v>
      </c>
      <c r="B544" s="24" t="s">
        <v>12</v>
      </c>
      <c r="C544" s="24" t="s">
        <v>279</v>
      </c>
      <c r="D544" s="24" t="s">
        <v>36</v>
      </c>
      <c r="E544" s="51" t="s">
        <v>298</v>
      </c>
      <c r="F544" s="24" t="s">
        <v>67</v>
      </c>
      <c r="G544" s="13" t="s">
        <v>69</v>
      </c>
      <c r="H544" s="14"/>
      <c r="I544" s="14" t="s">
        <v>0</v>
      </c>
      <c r="J544" s="25">
        <f>J545</f>
        <v>200000</v>
      </c>
      <c r="K544" s="25">
        <f>K545</f>
        <v>200000</v>
      </c>
      <c r="L544" s="82"/>
      <c r="M544" s="218">
        <f t="shared" si="68"/>
        <v>100</v>
      </c>
      <c r="N544" s="10"/>
    </row>
    <row r="545" spans="1:14">
      <c r="A545" s="13" t="s">
        <v>216</v>
      </c>
      <c r="B545" s="24" t="s">
        <v>12</v>
      </c>
      <c r="C545" s="24" t="s">
        <v>279</v>
      </c>
      <c r="D545" s="24" t="s">
        <v>36</v>
      </c>
      <c r="E545" s="51" t="s">
        <v>298</v>
      </c>
      <c r="F545" s="24" t="s">
        <v>67</v>
      </c>
      <c r="G545" s="13" t="s">
        <v>69</v>
      </c>
      <c r="H545" s="14"/>
      <c r="I545" s="37">
        <v>1140</v>
      </c>
      <c r="J545" s="25">
        <v>200000</v>
      </c>
      <c r="K545" s="25">
        <v>200000</v>
      </c>
      <c r="L545" s="82"/>
      <c r="M545" s="218">
        <f t="shared" si="68"/>
        <v>100</v>
      </c>
      <c r="N545" s="10"/>
    </row>
    <row r="546" spans="1:14">
      <c r="A546" s="13" t="s">
        <v>49</v>
      </c>
      <c r="B546" s="24" t="s">
        <v>12</v>
      </c>
      <c r="C546" s="24" t="s">
        <v>279</v>
      </c>
      <c r="D546" s="24" t="s">
        <v>36</v>
      </c>
      <c r="E546" s="51" t="s">
        <v>298</v>
      </c>
      <c r="F546" s="24" t="s">
        <v>67</v>
      </c>
      <c r="G546" s="13" t="s">
        <v>74</v>
      </c>
      <c r="H546" s="14"/>
      <c r="I546" s="14" t="s">
        <v>0</v>
      </c>
      <c r="J546" s="25">
        <f>J547</f>
        <v>656000</v>
      </c>
      <c r="K546" s="25">
        <f>K547</f>
        <v>656000</v>
      </c>
      <c r="L546" s="82"/>
      <c r="M546" s="218">
        <f t="shared" si="68"/>
        <v>100</v>
      </c>
      <c r="N546" s="10"/>
    </row>
    <row r="547" spans="1:14" ht="39">
      <c r="A547" s="13" t="s">
        <v>75</v>
      </c>
      <c r="B547" s="24" t="s">
        <v>12</v>
      </c>
      <c r="C547" s="24" t="s">
        <v>279</v>
      </c>
      <c r="D547" s="24" t="s">
        <v>36</v>
      </c>
      <c r="E547" s="51" t="s">
        <v>298</v>
      </c>
      <c r="F547" s="24" t="s">
        <v>67</v>
      </c>
      <c r="G547" s="13">
        <v>296</v>
      </c>
      <c r="H547" s="14"/>
      <c r="I547" s="14" t="s">
        <v>76</v>
      </c>
      <c r="J547" s="25">
        <v>656000</v>
      </c>
      <c r="K547" s="25">
        <v>656000</v>
      </c>
      <c r="L547" s="82"/>
      <c r="M547" s="218">
        <f t="shared" si="68"/>
        <v>100</v>
      </c>
      <c r="N547" s="10"/>
    </row>
    <row r="548" spans="1:14" hidden="1">
      <c r="A548" s="13" t="s">
        <v>62</v>
      </c>
      <c r="B548" s="24" t="s">
        <v>12</v>
      </c>
      <c r="C548" s="24" t="s">
        <v>279</v>
      </c>
      <c r="D548" s="24" t="s">
        <v>36</v>
      </c>
      <c r="E548" s="24" t="s">
        <v>299</v>
      </c>
      <c r="F548" s="24" t="s">
        <v>67</v>
      </c>
      <c r="G548" s="13" t="s">
        <v>63</v>
      </c>
      <c r="H548" s="14"/>
      <c r="I548" s="14" t="s">
        <v>0</v>
      </c>
      <c r="J548" s="25">
        <f>J549</f>
        <v>0</v>
      </c>
      <c r="K548" s="81"/>
      <c r="L548" s="82"/>
      <c r="M548" s="218" t="e">
        <f t="shared" si="68"/>
        <v>#DIV/0!</v>
      </c>
      <c r="N548" s="10"/>
    </row>
    <row r="549" spans="1:14" ht="39" hidden="1">
      <c r="A549" s="13" t="s">
        <v>300</v>
      </c>
      <c r="B549" s="24" t="s">
        <v>12</v>
      </c>
      <c r="C549" s="24" t="s">
        <v>279</v>
      </c>
      <c r="D549" s="24" t="s">
        <v>36</v>
      </c>
      <c r="E549" s="24" t="s">
        <v>299</v>
      </c>
      <c r="F549" s="24" t="s">
        <v>67</v>
      </c>
      <c r="G549" s="13" t="s">
        <v>63</v>
      </c>
      <c r="H549" s="14"/>
      <c r="I549" s="14" t="s">
        <v>65</v>
      </c>
      <c r="J549" s="25"/>
      <c r="K549" s="81"/>
      <c r="L549" s="82"/>
      <c r="M549" s="218" t="e">
        <f t="shared" si="68"/>
        <v>#DIV/0!</v>
      </c>
      <c r="N549" s="10"/>
    </row>
    <row r="550" spans="1:14" ht="26">
      <c r="A550" s="19" t="s">
        <v>83</v>
      </c>
      <c r="B550" s="12" t="s">
        <v>12</v>
      </c>
      <c r="C550" s="12" t="s">
        <v>279</v>
      </c>
      <c r="D550" s="12" t="s">
        <v>36</v>
      </c>
      <c r="E550" s="12" t="s">
        <v>298</v>
      </c>
      <c r="F550" s="12" t="s">
        <v>84</v>
      </c>
      <c r="G550" s="12" t="s">
        <v>0</v>
      </c>
      <c r="H550" s="17"/>
      <c r="I550" s="17" t="s">
        <v>0</v>
      </c>
      <c r="J550" s="18">
        <f t="shared" ref="J550:K553" si="71">J551</f>
        <v>3000000</v>
      </c>
      <c r="K550" s="18">
        <f t="shared" si="71"/>
        <v>3000000</v>
      </c>
      <c r="L550" s="82"/>
      <c r="M550" s="218">
        <f t="shared" ref="M550:M599" si="72">K550/J550*100</f>
        <v>100</v>
      </c>
      <c r="N550" s="10"/>
    </row>
    <row r="551" spans="1:14" ht="26">
      <c r="A551" s="19" t="s">
        <v>282</v>
      </c>
      <c r="B551" s="12" t="s">
        <v>12</v>
      </c>
      <c r="C551" s="12" t="s">
        <v>279</v>
      </c>
      <c r="D551" s="12" t="s">
        <v>36</v>
      </c>
      <c r="E551" s="12" t="s">
        <v>298</v>
      </c>
      <c r="F551" s="12">
        <v>310</v>
      </c>
      <c r="G551" s="12" t="s">
        <v>0</v>
      </c>
      <c r="H551" s="17"/>
      <c r="I551" s="17" t="s">
        <v>0</v>
      </c>
      <c r="J551" s="18">
        <f t="shared" si="71"/>
        <v>3000000</v>
      </c>
      <c r="K551" s="18">
        <f t="shared" si="71"/>
        <v>3000000</v>
      </c>
      <c r="L551" s="82"/>
      <c r="M551" s="218">
        <f t="shared" si="72"/>
        <v>100</v>
      </c>
      <c r="N551" s="10"/>
    </row>
    <row r="552" spans="1:14" ht="39">
      <c r="A552" s="11" t="s">
        <v>301</v>
      </c>
      <c r="B552" s="12" t="s">
        <v>12</v>
      </c>
      <c r="C552" s="12" t="s">
        <v>279</v>
      </c>
      <c r="D552" s="12" t="s">
        <v>36</v>
      </c>
      <c r="E552" s="12" t="s">
        <v>298</v>
      </c>
      <c r="F552" s="12">
        <v>313</v>
      </c>
      <c r="G552" s="12" t="s">
        <v>0</v>
      </c>
      <c r="H552" s="17"/>
      <c r="I552" s="17" t="s">
        <v>0</v>
      </c>
      <c r="J552" s="18">
        <f t="shared" si="71"/>
        <v>3000000</v>
      </c>
      <c r="K552" s="18">
        <f t="shared" si="71"/>
        <v>3000000</v>
      </c>
      <c r="L552" s="82"/>
      <c r="M552" s="218">
        <f t="shared" si="72"/>
        <v>100</v>
      </c>
      <c r="N552" s="10"/>
    </row>
    <row r="553" spans="1:14">
      <c r="A553" s="13" t="s">
        <v>302</v>
      </c>
      <c r="B553" s="24" t="s">
        <v>12</v>
      </c>
      <c r="C553" s="24" t="s">
        <v>279</v>
      </c>
      <c r="D553" s="24" t="s">
        <v>36</v>
      </c>
      <c r="E553" s="51" t="s">
        <v>298</v>
      </c>
      <c r="F553" s="24">
        <v>313</v>
      </c>
      <c r="G553" s="13" t="s">
        <v>303</v>
      </c>
      <c r="H553" s="14"/>
      <c r="I553" s="14" t="s">
        <v>0</v>
      </c>
      <c r="J553" s="25">
        <f t="shared" si="71"/>
        <v>3000000</v>
      </c>
      <c r="K553" s="25">
        <f t="shared" si="71"/>
        <v>3000000</v>
      </c>
      <c r="L553" s="82"/>
      <c r="M553" s="218">
        <f t="shared" si="72"/>
        <v>100</v>
      </c>
      <c r="N553" s="10"/>
    </row>
    <row r="554" spans="1:14">
      <c r="A554" s="13" t="s">
        <v>304</v>
      </c>
      <c r="B554" s="24" t="s">
        <v>12</v>
      </c>
      <c r="C554" s="24" t="s">
        <v>279</v>
      </c>
      <c r="D554" s="24" t="s">
        <v>36</v>
      </c>
      <c r="E554" s="51" t="s">
        <v>298</v>
      </c>
      <c r="F554" s="24">
        <v>313</v>
      </c>
      <c r="G554" s="13" t="s">
        <v>303</v>
      </c>
      <c r="H554" s="14"/>
      <c r="I554" s="14" t="s">
        <v>305</v>
      </c>
      <c r="J554" s="25">
        <v>3000000</v>
      </c>
      <c r="K554" s="25">
        <v>3000000</v>
      </c>
      <c r="L554" s="82"/>
      <c r="M554" s="218">
        <f t="shared" si="72"/>
        <v>100</v>
      </c>
      <c r="N554" s="10"/>
    </row>
    <row r="555" spans="1:14">
      <c r="A555" s="19" t="s">
        <v>306</v>
      </c>
      <c r="B555" s="12" t="s">
        <v>12</v>
      </c>
      <c r="C555" s="12" t="s">
        <v>279</v>
      </c>
      <c r="D555" s="12" t="s">
        <v>36</v>
      </c>
      <c r="E555" s="12" t="s">
        <v>307</v>
      </c>
      <c r="F555" s="12" t="s">
        <v>0</v>
      </c>
      <c r="G555" s="12" t="s">
        <v>0</v>
      </c>
      <c r="H555" s="17"/>
      <c r="I555" s="17" t="s">
        <v>0</v>
      </c>
      <c r="J555" s="18">
        <f t="shared" ref="J555:K558" si="73">J556</f>
        <v>130000</v>
      </c>
      <c r="K555" s="18">
        <f t="shared" si="73"/>
        <v>130000</v>
      </c>
      <c r="L555" s="82"/>
      <c r="M555" s="218">
        <f t="shared" si="72"/>
        <v>100</v>
      </c>
      <c r="N555" s="10"/>
    </row>
    <row r="556" spans="1:14" ht="27">
      <c r="A556" s="20" t="s">
        <v>308</v>
      </c>
      <c r="B556" s="21" t="s">
        <v>12</v>
      </c>
      <c r="C556" s="21" t="s">
        <v>279</v>
      </c>
      <c r="D556" s="21" t="s">
        <v>36</v>
      </c>
      <c r="E556" s="21" t="s">
        <v>309</v>
      </c>
      <c r="F556" s="21" t="s">
        <v>0</v>
      </c>
      <c r="G556" s="21" t="s">
        <v>0</v>
      </c>
      <c r="H556" s="22"/>
      <c r="I556" s="22" t="s">
        <v>0</v>
      </c>
      <c r="J556" s="23">
        <f t="shared" si="73"/>
        <v>130000</v>
      </c>
      <c r="K556" s="23">
        <f t="shared" si="73"/>
        <v>130000</v>
      </c>
      <c r="L556" s="82"/>
      <c r="M556" s="218">
        <f t="shared" si="72"/>
        <v>100</v>
      </c>
      <c r="N556" s="10"/>
    </row>
    <row r="557" spans="1:14" ht="26">
      <c r="A557" s="19" t="s">
        <v>54</v>
      </c>
      <c r="B557" s="12" t="s">
        <v>12</v>
      </c>
      <c r="C557" s="12" t="s">
        <v>279</v>
      </c>
      <c r="D557" s="12" t="s">
        <v>36</v>
      </c>
      <c r="E557" s="21" t="s">
        <v>309</v>
      </c>
      <c r="F557" s="12" t="s">
        <v>55</v>
      </c>
      <c r="G557" s="12" t="s">
        <v>0</v>
      </c>
      <c r="H557" s="17"/>
      <c r="I557" s="17" t="s">
        <v>0</v>
      </c>
      <c r="J557" s="18">
        <f t="shared" si="73"/>
        <v>130000</v>
      </c>
      <c r="K557" s="18">
        <f t="shared" si="73"/>
        <v>130000</v>
      </c>
      <c r="L557" s="82"/>
      <c r="M557" s="218">
        <f t="shared" si="72"/>
        <v>100</v>
      </c>
      <c r="N557" s="10"/>
    </row>
    <row r="558" spans="1:14" ht="39">
      <c r="A558" s="19" t="s">
        <v>56</v>
      </c>
      <c r="B558" s="12" t="s">
        <v>12</v>
      </c>
      <c r="C558" s="12" t="s">
        <v>279</v>
      </c>
      <c r="D558" s="12" t="s">
        <v>36</v>
      </c>
      <c r="E558" s="12" t="s">
        <v>309</v>
      </c>
      <c r="F558" s="12" t="s">
        <v>57</v>
      </c>
      <c r="G558" s="12" t="s">
        <v>0</v>
      </c>
      <c r="H558" s="17"/>
      <c r="I558" s="17" t="s">
        <v>0</v>
      </c>
      <c r="J558" s="18">
        <f t="shared" si="73"/>
        <v>130000</v>
      </c>
      <c r="K558" s="18">
        <f t="shared" si="73"/>
        <v>130000</v>
      </c>
      <c r="L558" s="82"/>
      <c r="M558" s="218">
        <f t="shared" si="72"/>
        <v>100</v>
      </c>
      <c r="N558" s="10"/>
    </row>
    <row r="559" spans="1:14" ht="39">
      <c r="A559" s="11" t="s">
        <v>66</v>
      </c>
      <c r="B559" s="12" t="s">
        <v>12</v>
      </c>
      <c r="C559" s="12" t="s">
        <v>279</v>
      </c>
      <c r="D559" s="12" t="s">
        <v>36</v>
      </c>
      <c r="E559" s="12" t="s">
        <v>309</v>
      </c>
      <c r="F559" s="12" t="s">
        <v>67</v>
      </c>
      <c r="G559" s="12" t="s">
        <v>0</v>
      </c>
      <c r="H559" s="17"/>
      <c r="I559" s="17" t="s">
        <v>0</v>
      </c>
      <c r="J559" s="18">
        <f>J560+J562</f>
        <v>130000</v>
      </c>
      <c r="K559" s="18">
        <f>K560+K562</f>
        <v>130000</v>
      </c>
      <c r="L559" s="82"/>
      <c r="M559" s="218">
        <f t="shared" si="72"/>
        <v>100</v>
      </c>
      <c r="N559" s="10"/>
    </row>
    <row r="560" spans="1:14">
      <c r="A560" s="13" t="s">
        <v>99</v>
      </c>
      <c r="B560" s="24" t="s">
        <v>12</v>
      </c>
      <c r="C560" s="24" t="s">
        <v>279</v>
      </c>
      <c r="D560" s="24" t="s">
        <v>36</v>
      </c>
      <c r="E560" s="51" t="s">
        <v>309</v>
      </c>
      <c r="F560" s="24" t="s">
        <v>67</v>
      </c>
      <c r="G560" s="13" t="s">
        <v>100</v>
      </c>
      <c r="H560" s="14"/>
      <c r="I560" s="14" t="s">
        <v>0</v>
      </c>
      <c r="J560" s="25">
        <f>J561</f>
        <v>30000</v>
      </c>
      <c r="K560" s="25">
        <f>K561</f>
        <v>30000</v>
      </c>
      <c r="L560" s="82"/>
      <c r="M560" s="218">
        <f t="shared" si="72"/>
        <v>100</v>
      </c>
      <c r="N560" s="10"/>
    </row>
    <row r="561" spans="1:14">
      <c r="A561" s="13" t="s">
        <v>101</v>
      </c>
      <c r="B561" s="24" t="s">
        <v>12</v>
      </c>
      <c r="C561" s="24" t="s">
        <v>279</v>
      </c>
      <c r="D561" s="24" t="s">
        <v>36</v>
      </c>
      <c r="E561" s="51" t="s">
        <v>309</v>
      </c>
      <c r="F561" s="24" t="s">
        <v>67</v>
      </c>
      <c r="G561" s="13" t="s">
        <v>100</v>
      </c>
      <c r="H561" s="14"/>
      <c r="I561" s="14" t="s">
        <v>102</v>
      </c>
      <c r="J561" s="25">
        <v>30000</v>
      </c>
      <c r="K561" s="25">
        <v>30000</v>
      </c>
      <c r="L561" s="82"/>
      <c r="M561" s="218">
        <f t="shared" si="72"/>
        <v>100</v>
      </c>
      <c r="N561" s="10"/>
    </row>
    <row r="562" spans="1:14">
      <c r="A562" s="13" t="s">
        <v>68</v>
      </c>
      <c r="B562" s="24" t="s">
        <v>12</v>
      </c>
      <c r="C562" s="24" t="s">
        <v>279</v>
      </c>
      <c r="D562" s="24" t="s">
        <v>36</v>
      </c>
      <c r="E562" s="51" t="s">
        <v>309</v>
      </c>
      <c r="F562" s="24" t="s">
        <v>67</v>
      </c>
      <c r="G562" s="13" t="s">
        <v>69</v>
      </c>
      <c r="H562" s="14"/>
      <c r="I562" s="14" t="s">
        <v>0</v>
      </c>
      <c r="J562" s="25">
        <f>J563</f>
        <v>100000</v>
      </c>
      <c r="K562" s="25">
        <f>K563</f>
        <v>100000</v>
      </c>
      <c r="L562" s="82"/>
      <c r="M562" s="218">
        <f t="shared" si="72"/>
        <v>100</v>
      </c>
      <c r="N562" s="10"/>
    </row>
    <row r="563" spans="1:14">
      <c r="A563" s="13" t="s">
        <v>216</v>
      </c>
      <c r="B563" s="24" t="s">
        <v>12</v>
      </c>
      <c r="C563" s="24" t="s">
        <v>279</v>
      </c>
      <c r="D563" s="24" t="s">
        <v>36</v>
      </c>
      <c r="E563" s="51" t="s">
        <v>309</v>
      </c>
      <c r="F563" s="24" t="s">
        <v>67</v>
      </c>
      <c r="G563" s="13" t="s">
        <v>69</v>
      </c>
      <c r="H563" s="14"/>
      <c r="I563" s="14">
        <v>1140</v>
      </c>
      <c r="J563" s="25">
        <v>100000</v>
      </c>
      <c r="K563" s="25">
        <v>100000</v>
      </c>
      <c r="L563" s="82"/>
      <c r="M563" s="218">
        <f t="shared" si="72"/>
        <v>100</v>
      </c>
      <c r="N563" s="10"/>
    </row>
    <row r="564" spans="1:14" ht="39">
      <c r="A564" s="19" t="s">
        <v>310</v>
      </c>
      <c r="B564" s="12" t="s">
        <v>12</v>
      </c>
      <c r="C564" s="12" t="s">
        <v>279</v>
      </c>
      <c r="D564" s="12" t="s">
        <v>36</v>
      </c>
      <c r="E564" s="12" t="s">
        <v>311</v>
      </c>
      <c r="F564" s="12" t="s">
        <v>0</v>
      </c>
      <c r="G564" s="12" t="s">
        <v>0</v>
      </c>
      <c r="H564" s="17"/>
      <c r="I564" s="17" t="s">
        <v>0</v>
      </c>
      <c r="J564" s="18">
        <f>J565+J571</f>
        <v>45186800</v>
      </c>
      <c r="K564" s="18">
        <f>K565+K571</f>
        <v>44697906.399999999</v>
      </c>
      <c r="L564" s="82"/>
      <c r="M564" s="218">
        <f t="shared" si="72"/>
        <v>98.918061026671495</v>
      </c>
      <c r="N564" s="10"/>
    </row>
    <row r="565" spans="1:14" ht="52">
      <c r="A565" s="19" t="s">
        <v>312</v>
      </c>
      <c r="B565" s="12" t="s">
        <v>12</v>
      </c>
      <c r="C565" s="12" t="s">
        <v>279</v>
      </c>
      <c r="D565" s="12" t="s">
        <v>36</v>
      </c>
      <c r="E565" s="12" t="s">
        <v>313</v>
      </c>
      <c r="F565" s="12" t="s">
        <v>0</v>
      </c>
      <c r="G565" s="12" t="s">
        <v>0</v>
      </c>
      <c r="H565" s="17"/>
      <c r="I565" s="17" t="s">
        <v>0</v>
      </c>
      <c r="J565" s="18">
        <f>J566</f>
        <v>43040000</v>
      </c>
      <c r="K565" s="18">
        <f>K566</f>
        <v>42551106.399999999</v>
      </c>
      <c r="L565" s="82"/>
      <c r="M565" s="218">
        <f t="shared" si="72"/>
        <v>98.864094795539032</v>
      </c>
      <c r="N565" s="10"/>
    </row>
    <row r="566" spans="1:14" ht="27">
      <c r="A566" s="20" t="s">
        <v>314</v>
      </c>
      <c r="B566" s="21" t="s">
        <v>12</v>
      </c>
      <c r="C566" s="21" t="s">
        <v>279</v>
      </c>
      <c r="D566" s="21" t="s">
        <v>36</v>
      </c>
      <c r="E566" s="46" t="s">
        <v>315</v>
      </c>
      <c r="F566" s="21" t="s">
        <v>0</v>
      </c>
      <c r="G566" s="21" t="s">
        <v>0</v>
      </c>
      <c r="H566" s="22"/>
      <c r="I566" s="22" t="s">
        <v>0</v>
      </c>
      <c r="J566" s="23">
        <f>J567</f>
        <v>43040000</v>
      </c>
      <c r="K566" s="23">
        <f>K567</f>
        <v>42551106.399999999</v>
      </c>
      <c r="L566" s="82"/>
      <c r="M566" s="218">
        <f t="shared" si="72"/>
        <v>98.864094795539032</v>
      </c>
      <c r="N566" s="10"/>
    </row>
    <row r="567" spans="1:14">
      <c r="A567" s="19" t="s">
        <v>124</v>
      </c>
      <c r="B567" s="12" t="s">
        <v>12</v>
      </c>
      <c r="C567" s="12" t="s">
        <v>279</v>
      </c>
      <c r="D567" s="12" t="s">
        <v>36</v>
      </c>
      <c r="E567" s="27" t="s">
        <v>315</v>
      </c>
      <c r="F567" s="27">
        <v>800</v>
      </c>
      <c r="G567" s="26"/>
      <c r="H567" s="29"/>
      <c r="I567" s="29"/>
      <c r="J567" s="30">
        <f t="shared" ref="J567:K569" si="74">J568</f>
        <v>43040000</v>
      </c>
      <c r="K567" s="30">
        <f t="shared" si="74"/>
        <v>42551106.399999999</v>
      </c>
      <c r="L567" s="82"/>
      <c r="M567" s="218">
        <f t="shared" si="72"/>
        <v>98.864094795539032</v>
      </c>
      <c r="N567" s="10"/>
    </row>
    <row r="568" spans="1:14">
      <c r="A568" s="26" t="s">
        <v>134</v>
      </c>
      <c r="B568" s="12" t="s">
        <v>12</v>
      </c>
      <c r="C568" s="12" t="s">
        <v>279</v>
      </c>
      <c r="D568" s="12" t="s">
        <v>36</v>
      </c>
      <c r="E568" s="27" t="s">
        <v>315</v>
      </c>
      <c r="F568" s="36">
        <v>853</v>
      </c>
      <c r="G568" s="38"/>
      <c r="H568" s="39"/>
      <c r="I568" s="39"/>
      <c r="J568" s="30">
        <f t="shared" si="74"/>
        <v>43040000</v>
      </c>
      <c r="K568" s="30">
        <f t="shared" si="74"/>
        <v>42551106.399999999</v>
      </c>
      <c r="L568" s="82"/>
      <c r="M568" s="218">
        <f t="shared" si="72"/>
        <v>98.864094795539032</v>
      </c>
      <c r="N568" s="10"/>
    </row>
    <row r="569" spans="1:14">
      <c r="A569" s="40" t="s">
        <v>49</v>
      </c>
      <c r="B569" s="24" t="s">
        <v>12</v>
      </c>
      <c r="C569" s="24" t="s">
        <v>279</v>
      </c>
      <c r="D569" s="24" t="s">
        <v>36</v>
      </c>
      <c r="E569" s="24" t="s">
        <v>315</v>
      </c>
      <c r="F569" s="41">
        <v>853</v>
      </c>
      <c r="G569" s="40">
        <v>290</v>
      </c>
      <c r="H569" s="42"/>
      <c r="I569" s="42"/>
      <c r="J569" s="25">
        <f t="shared" si="74"/>
        <v>43040000</v>
      </c>
      <c r="K569" s="25">
        <f t="shared" si="74"/>
        <v>42551106.399999999</v>
      </c>
      <c r="L569" s="82"/>
      <c r="M569" s="218">
        <f t="shared" si="72"/>
        <v>98.864094795539032</v>
      </c>
      <c r="N569" s="10"/>
    </row>
    <row r="570" spans="1:14" s="63" customFormat="1" ht="26">
      <c r="A570" s="13" t="s">
        <v>520</v>
      </c>
      <c r="B570" s="24" t="s">
        <v>12</v>
      </c>
      <c r="C570" s="24" t="s">
        <v>279</v>
      </c>
      <c r="D570" s="24" t="s">
        <v>36</v>
      </c>
      <c r="E570" s="24" t="s">
        <v>315</v>
      </c>
      <c r="F570" s="41">
        <v>853</v>
      </c>
      <c r="G570" s="40">
        <v>296</v>
      </c>
      <c r="H570" s="42"/>
      <c r="I570" s="42">
        <v>1150</v>
      </c>
      <c r="J570" s="25">
        <v>43040000</v>
      </c>
      <c r="K570" s="25">
        <v>42551106.399999999</v>
      </c>
      <c r="L570" s="82"/>
      <c r="M570" s="218">
        <f t="shared" si="72"/>
        <v>98.864094795539032</v>
      </c>
      <c r="N570" s="10"/>
    </row>
    <row r="571" spans="1:14" ht="39">
      <c r="A571" s="19" t="s">
        <v>316</v>
      </c>
      <c r="B571" s="12" t="s">
        <v>12</v>
      </c>
      <c r="C571" s="12" t="s">
        <v>279</v>
      </c>
      <c r="D571" s="12" t="s">
        <v>36</v>
      </c>
      <c r="E571" s="12" t="s">
        <v>317</v>
      </c>
      <c r="F571" s="12" t="s">
        <v>0</v>
      </c>
      <c r="G571" s="12" t="s">
        <v>0</v>
      </c>
      <c r="H571" s="17"/>
      <c r="I571" s="17" t="s">
        <v>0</v>
      </c>
      <c r="J571" s="18">
        <f t="shared" ref="J571:K574" si="75">J572</f>
        <v>2146800</v>
      </c>
      <c r="K571" s="18">
        <f t="shared" si="75"/>
        <v>2146800</v>
      </c>
      <c r="L571" s="82"/>
      <c r="M571" s="218">
        <f t="shared" si="72"/>
        <v>100</v>
      </c>
      <c r="N571" s="10"/>
    </row>
    <row r="572" spans="1:14" ht="54">
      <c r="A572" s="20" t="s">
        <v>318</v>
      </c>
      <c r="B572" s="21" t="s">
        <v>12</v>
      </c>
      <c r="C572" s="21" t="s">
        <v>279</v>
      </c>
      <c r="D572" s="21" t="s">
        <v>36</v>
      </c>
      <c r="E572" s="12" t="s">
        <v>317</v>
      </c>
      <c r="F572" s="21" t="s">
        <v>0</v>
      </c>
      <c r="G572" s="21" t="s">
        <v>0</v>
      </c>
      <c r="H572" s="22"/>
      <c r="I572" s="22" t="s">
        <v>0</v>
      </c>
      <c r="J572" s="23">
        <f t="shared" si="75"/>
        <v>2146800</v>
      </c>
      <c r="K572" s="23">
        <f t="shared" si="75"/>
        <v>2146800</v>
      </c>
      <c r="L572" s="82"/>
      <c r="M572" s="218">
        <f t="shared" si="72"/>
        <v>100</v>
      </c>
      <c r="N572" s="10"/>
    </row>
    <row r="573" spans="1:14" s="77" customFormat="1">
      <c r="A573" s="19" t="s">
        <v>350</v>
      </c>
      <c r="B573" s="12" t="s">
        <v>12</v>
      </c>
      <c r="C573" s="12" t="s">
        <v>279</v>
      </c>
      <c r="D573" s="12" t="s">
        <v>36</v>
      </c>
      <c r="E573" s="12" t="s">
        <v>317</v>
      </c>
      <c r="F573" s="27">
        <v>500</v>
      </c>
      <c r="G573" s="26"/>
      <c r="H573" s="34"/>
      <c r="I573" s="34"/>
      <c r="J573" s="30">
        <f t="shared" si="75"/>
        <v>2146800</v>
      </c>
      <c r="K573" s="30">
        <f t="shared" si="75"/>
        <v>2146800</v>
      </c>
      <c r="L573" s="82"/>
      <c r="M573" s="218">
        <f t="shared" si="72"/>
        <v>100</v>
      </c>
      <c r="N573" s="10"/>
    </row>
    <row r="574" spans="1:14" s="77" customFormat="1">
      <c r="A574" s="69" t="s">
        <v>363</v>
      </c>
      <c r="B574" s="12" t="s">
        <v>12</v>
      </c>
      <c r="C574" s="12" t="s">
        <v>279</v>
      </c>
      <c r="D574" s="12" t="s">
        <v>36</v>
      </c>
      <c r="E574" s="12" t="s">
        <v>317</v>
      </c>
      <c r="F574" s="27">
        <v>540</v>
      </c>
      <c r="G574" s="26"/>
      <c r="H574" s="34"/>
      <c r="I574" s="34"/>
      <c r="J574" s="25">
        <f t="shared" si="75"/>
        <v>2146800</v>
      </c>
      <c r="K574" s="25">
        <f t="shared" si="75"/>
        <v>2146800</v>
      </c>
      <c r="L574" s="82"/>
      <c r="M574" s="218">
        <f t="shared" si="72"/>
        <v>100</v>
      </c>
      <c r="N574" s="10"/>
    </row>
    <row r="575" spans="1:14" s="77" customFormat="1">
      <c r="A575" s="73" t="s">
        <v>359</v>
      </c>
      <c r="B575" s="24" t="s">
        <v>12</v>
      </c>
      <c r="C575" s="24" t="s">
        <v>279</v>
      </c>
      <c r="D575" s="24" t="s">
        <v>36</v>
      </c>
      <c r="E575" s="51" t="s">
        <v>317</v>
      </c>
      <c r="F575" s="24">
        <v>540</v>
      </c>
      <c r="G575" s="13">
        <v>251</v>
      </c>
      <c r="H575" s="34"/>
      <c r="I575" s="34"/>
      <c r="J575" s="25">
        <v>2146800</v>
      </c>
      <c r="K575" s="81">
        <v>2146800</v>
      </c>
      <c r="L575" s="82"/>
      <c r="M575" s="218">
        <f t="shared" si="72"/>
        <v>100</v>
      </c>
      <c r="N575" s="10"/>
    </row>
    <row r="576" spans="1:14">
      <c r="A576" s="19" t="s">
        <v>18</v>
      </c>
      <c r="B576" s="12" t="s">
        <v>12</v>
      </c>
      <c r="C576" s="12" t="s">
        <v>279</v>
      </c>
      <c r="D576" s="12" t="s">
        <v>36</v>
      </c>
      <c r="E576" s="12" t="s">
        <v>19</v>
      </c>
      <c r="F576" s="12" t="s">
        <v>0</v>
      </c>
      <c r="G576" s="12" t="s">
        <v>0</v>
      </c>
      <c r="H576" s="17"/>
      <c r="I576" s="17" t="s">
        <v>0</v>
      </c>
      <c r="J576" s="18">
        <f t="shared" ref="J576:K582" si="76">J577</f>
        <v>1640050</v>
      </c>
      <c r="K576" s="18">
        <f t="shared" si="76"/>
        <v>718250</v>
      </c>
      <c r="L576" s="82"/>
      <c r="M576" s="218">
        <f t="shared" si="72"/>
        <v>43.794396512301454</v>
      </c>
      <c r="N576" s="10"/>
    </row>
    <row r="577" spans="1:14">
      <c r="A577" s="19" t="s">
        <v>139</v>
      </c>
      <c r="B577" s="12" t="s">
        <v>12</v>
      </c>
      <c r="C577" s="12" t="s">
        <v>279</v>
      </c>
      <c r="D577" s="12" t="s">
        <v>36</v>
      </c>
      <c r="E577" s="12" t="s">
        <v>140</v>
      </c>
      <c r="F577" s="12" t="s">
        <v>0</v>
      </c>
      <c r="G577" s="12" t="s">
        <v>0</v>
      </c>
      <c r="H577" s="17"/>
      <c r="I577" s="17" t="s">
        <v>0</v>
      </c>
      <c r="J577" s="18">
        <f t="shared" si="76"/>
        <v>1640050</v>
      </c>
      <c r="K577" s="18">
        <f t="shared" si="76"/>
        <v>718250</v>
      </c>
      <c r="L577" s="82"/>
      <c r="M577" s="218">
        <f t="shared" si="72"/>
        <v>43.794396512301454</v>
      </c>
      <c r="N577" s="10"/>
    </row>
    <row r="578" spans="1:14" ht="27">
      <c r="A578" s="20" t="s">
        <v>321</v>
      </c>
      <c r="B578" s="21" t="s">
        <v>12</v>
      </c>
      <c r="C578" s="21" t="s">
        <v>279</v>
      </c>
      <c r="D578" s="21" t="s">
        <v>36</v>
      </c>
      <c r="E578" s="21" t="s">
        <v>322</v>
      </c>
      <c r="F578" s="21" t="s">
        <v>0</v>
      </c>
      <c r="G578" s="21" t="s">
        <v>0</v>
      </c>
      <c r="H578" s="22"/>
      <c r="I578" s="22" t="s">
        <v>0</v>
      </c>
      <c r="J578" s="23">
        <f t="shared" si="76"/>
        <v>1640050</v>
      </c>
      <c r="K578" s="23">
        <f t="shared" si="76"/>
        <v>718250</v>
      </c>
      <c r="L578" s="82"/>
      <c r="M578" s="218">
        <f t="shared" si="72"/>
        <v>43.794396512301454</v>
      </c>
      <c r="N578" s="10"/>
    </row>
    <row r="579" spans="1:14" ht="26">
      <c r="A579" s="19" t="s">
        <v>54</v>
      </c>
      <c r="B579" s="12" t="s">
        <v>12</v>
      </c>
      <c r="C579" s="12" t="s">
        <v>279</v>
      </c>
      <c r="D579" s="12" t="s">
        <v>36</v>
      </c>
      <c r="E579" s="12" t="s">
        <v>322</v>
      </c>
      <c r="F579" s="12" t="s">
        <v>55</v>
      </c>
      <c r="G579" s="12" t="s">
        <v>0</v>
      </c>
      <c r="H579" s="17"/>
      <c r="I579" s="17" t="s">
        <v>0</v>
      </c>
      <c r="J579" s="18">
        <f t="shared" si="76"/>
        <v>1640050</v>
      </c>
      <c r="K579" s="18">
        <f t="shared" si="76"/>
        <v>718250</v>
      </c>
      <c r="L579" s="82"/>
      <c r="M579" s="218">
        <f t="shared" si="72"/>
        <v>43.794396512301454</v>
      </c>
      <c r="N579" s="10"/>
    </row>
    <row r="580" spans="1:14" ht="39">
      <c r="A580" s="19" t="s">
        <v>56</v>
      </c>
      <c r="B580" s="12" t="s">
        <v>12</v>
      </c>
      <c r="C580" s="12" t="s">
        <v>279</v>
      </c>
      <c r="D580" s="12" t="s">
        <v>36</v>
      </c>
      <c r="E580" s="12" t="s">
        <v>322</v>
      </c>
      <c r="F580" s="12" t="s">
        <v>57</v>
      </c>
      <c r="G580" s="12" t="s">
        <v>0</v>
      </c>
      <c r="H580" s="17"/>
      <c r="I580" s="17" t="s">
        <v>0</v>
      </c>
      <c r="J580" s="18">
        <f t="shared" si="76"/>
        <v>1640050</v>
      </c>
      <c r="K580" s="18">
        <f t="shared" si="76"/>
        <v>718250</v>
      </c>
      <c r="L580" s="82"/>
      <c r="M580" s="218">
        <f t="shared" si="72"/>
        <v>43.794396512301454</v>
      </c>
      <c r="N580" s="10"/>
    </row>
    <row r="581" spans="1:14" ht="39">
      <c r="A581" s="11" t="s">
        <v>66</v>
      </c>
      <c r="B581" s="12" t="s">
        <v>12</v>
      </c>
      <c r="C581" s="12" t="s">
        <v>279</v>
      </c>
      <c r="D581" s="12" t="s">
        <v>36</v>
      </c>
      <c r="E581" s="12" t="s">
        <v>322</v>
      </c>
      <c r="F581" s="12" t="s">
        <v>67</v>
      </c>
      <c r="G581" s="12" t="s">
        <v>0</v>
      </c>
      <c r="H581" s="17"/>
      <c r="I581" s="17" t="s">
        <v>0</v>
      </c>
      <c r="J581" s="18">
        <f t="shared" si="76"/>
        <v>1640050</v>
      </c>
      <c r="K581" s="18">
        <f t="shared" si="76"/>
        <v>718250</v>
      </c>
      <c r="L581" s="82"/>
      <c r="M581" s="218">
        <f t="shared" si="72"/>
        <v>43.794396512301454</v>
      </c>
      <c r="N581" s="10"/>
    </row>
    <row r="582" spans="1:14">
      <c r="A582" s="13" t="s">
        <v>99</v>
      </c>
      <c r="B582" s="24" t="s">
        <v>12</v>
      </c>
      <c r="C582" s="24" t="s">
        <v>279</v>
      </c>
      <c r="D582" s="24" t="s">
        <v>36</v>
      </c>
      <c r="E582" s="24" t="s">
        <v>322</v>
      </c>
      <c r="F582" s="24" t="s">
        <v>67</v>
      </c>
      <c r="G582" s="13" t="s">
        <v>100</v>
      </c>
      <c r="H582" s="14"/>
      <c r="I582" s="14" t="s">
        <v>0</v>
      </c>
      <c r="J582" s="25">
        <f t="shared" si="76"/>
        <v>1640050</v>
      </c>
      <c r="K582" s="25">
        <f t="shared" si="76"/>
        <v>718250</v>
      </c>
      <c r="L582" s="82"/>
      <c r="M582" s="218">
        <f t="shared" si="72"/>
        <v>43.794396512301454</v>
      </c>
      <c r="N582" s="10"/>
    </row>
    <row r="583" spans="1:14">
      <c r="A583" s="13" t="s">
        <v>101</v>
      </c>
      <c r="B583" s="24" t="s">
        <v>12</v>
      </c>
      <c r="C583" s="24" t="s">
        <v>279</v>
      </c>
      <c r="D583" s="24" t="s">
        <v>36</v>
      </c>
      <c r="E583" s="24" t="s">
        <v>322</v>
      </c>
      <c r="F583" s="24" t="s">
        <v>67</v>
      </c>
      <c r="G583" s="13" t="s">
        <v>100</v>
      </c>
      <c r="H583" s="14"/>
      <c r="I583" s="14" t="s">
        <v>102</v>
      </c>
      <c r="J583" s="25">
        <v>1640050</v>
      </c>
      <c r="K583" s="25">
        <v>718250</v>
      </c>
      <c r="L583" s="82"/>
      <c r="M583" s="218">
        <f t="shared" si="72"/>
        <v>43.794396512301454</v>
      </c>
      <c r="N583" s="10"/>
    </row>
    <row r="584" spans="1:14" ht="26">
      <c r="A584" s="15" t="s">
        <v>323</v>
      </c>
      <c r="B584" s="16" t="s">
        <v>12</v>
      </c>
      <c r="C584" s="12" t="s">
        <v>279</v>
      </c>
      <c r="D584" s="12" t="s">
        <v>324</v>
      </c>
      <c r="E584" s="12" t="s">
        <v>0</v>
      </c>
      <c r="F584" s="12" t="s">
        <v>0</v>
      </c>
      <c r="G584" s="12" t="s">
        <v>0</v>
      </c>
      <c r="H584" s="17"/>
      <c r="I584" s="17" t="s">
        <v>0</v>
      </c>
      <c r="J584" s="18">
        <f t="shared" ref="J584:K586" si="77">J585</f>
        <v>1270611</v>
      </c>
      <c r="K584" s="18">
        <f t="shared" si="77"/>
        <v>1169311</v>
      </c>
      <c r="L584" s="82"/>
      <c r="M584" s="218">
        <f t="shared" si="72"/>
        <v>92.027457656198479</v>
      </c>
      <c r="N584" s="10"/>
    </row>
    <row r="585" spans="1:14" ht="39">
      <c r="A585" s="19" t="s">
        <v>325</v>
      </c>
      <c r="B585" s="12" t="s">
        <v>12</v>
      </c>
      <c r="C585" s="12" t="s">
        <v>279</v>
      </c>
      <c r="D585" s="12" t="s">
        <v>324</v>
      </c>
      <c r="E585" s="12" t="s">
        <v>296</v>
      </c>
      <c r="F585" s="12" t="s">
        <v>0</v>
      </c>
      <c r="G585" s="12" t="s">
        <v>0</v>
      </c>
      <c r="H585" s="17"/>
      <c r="I585" s="17" t="s">
        <v>0</v>
      </c>
      <c r="J585" s="18">
        <f t="shared" si="77"/>
        <v>1270611</v>
      </c>
      <c r="K585" s="18">
        <f t="shared" si="77"/>
        <v>1169311</v>
      </c>
      <c r="L585" s="82"/>
      <c r="M585" s="218">
        <f t="shared" si="72"/>
        <v>92.027457656198479</v>
      </c>
      <c r="N585" s="10"/>
    </row>
    <row r="586" spans="1:14" ht="26">
      <c r="A586" s="19" t="s">
        <v>295</v>
      </c>
      <c r="B586" s="12" t="s">
        <v>12</v>
      </c>
      <c r="C586" s="12" t="s">
        <v>279</v>
      </c>
      <c r="D586" s="12" t="s">
        <v>324</v>
      </c>
      <c r="E586" s="12" t="s">
        <v>298</v>
      </c>
      <c r="F586" s="12" t="s">
        <v>0</v>
      </c>
      <c r="G586" s="12" t="s">
        <v>0</v>
      </c>
      <c r="H586" s="17"/>
      <c r="I586" s="17" t="s">
        <v>0</v>
      </c>
      <c r="J586" s="18">
        <f t="shared" si="77"/>
        <v>1270611</v>
      </c>
      <c r="K586" s="18">
        <f t="shared" si="77"/>
        <v>1169311</v>
      </c>
      <c r="L586" s="82"/>
      <c r="M586" s="218">
        <f t="shared" si="72"/>
        <v>92.027457656198479</v>
      </c>
      <c r="N586" s="10"/>
    </row>
    <row r="587" spans="1:14" ht="40.5">
      <c r="A587" s="20" t="s">
        <v>326</v>
      </c>
      <c r="B587" s="21" t="s">
        <v>12</v>
      </c>
      <c r="C587" s="21" t="s">
        <v>279</v>
      </c>
      <c r="D587" s="21" t="s">
        <v>324</v>
      </c>
      <c r="E587" s="21" t="s">
        <v>298</v>
      </c>
      <c r="F587" s="21" t="s">
        <v>0</v>
      </c>
      <c r="G587" s="21" t="s">
        <v>0</v>
      </c>
      <c r="H587" s="22"/>
      <c r="I587" s="22" t="s">
        <v>0</v>
      </c>
      <c r="J587" s="23">
        <f>J588+J600</f>
        <v>1270611</v>
      </c>
      <c r="K587" s="23">
        <f>K588+K600</f>
        <v>1169311</v>
      </c>
      <c r="L587" s="82"/>
      <c r="M587" s="218">
        <f t="shared" si="72"/>
        <v>92.027457656198479</v>
      </c>
      <c r="N587" s="10"/>
    </row>
    <row r="588" spans="1:14" ht="26">
      <c r="A588" s="19" t="s">
        <v>54</v>
      </c>
      <c r="B588" s="12" t="s">
        <v>12</v>
      </c>
      <c r="C588" s="12" t="s">
        <v>279</v>
      </c>
      <c r="D588" s="12" t="s">
        <v>324</v>
      </c>
      <c r="E588" s="12" t="s">
        <v>298</v>
      </c>
      <c r="F588" s="12" t="s">
        <v>55</v>
      </c>
      <c r="G588" s="12" t="s">
        <v>0</v>
      </c>
      <c r="H588" s="17"/>
      <c r="I588" s="17" t="s">
        <v>0</v>
      </c>
      <c r="J588" s="18">
        <f>J589</f>
        <v>583715</v>
      </c>
      <c r="K588" s="18">
        <f>K589</f>
        <v>535615</v>
      </c>
      <c r="L588" s="82"/>
      <c r="M588" s="218">
        <f t="shared" si="72"/>
        <v>91.759677239748854</v>
      </c>
      <c r="N588" s="10"/>
    </row>
    <row r="589" spans="1:14" ht="39">
      <c r="A589" s="19" t="s">
        <v>56</v>
      </c>
      <c r="B589" s="12" t="s">
        <v>12</v>
      </c>
      <c r="C589" s="12" t="s">
        <v>279</v>
      </c>
      <c r="D589" s="12" t="s">
        <v>324</v>
      </c>
      <c r="E589" s="12" t="s">
        <v>298</v>
      </c>
      <c r="F589" s="12" t="s">
        <v>57</v>
      </c>
      <c r="G589" s="12" t="s">
        <v>0</v>
      </c>
      <c r="H589" s="17"/>
      <c r="I589" s="17" t="s">
        <v>0</v>
      </c>
      <c r="J589" s="18">
        <f>J590</f>
        <v>583715</v>
      </c>
      <c r="K589" s="18">
        <f>K590</f>
        <v>535615</v>
      </c>
      <c r="L589" s="82"/>
      <c r="M589" s="218">
        <f t="shared" si="72"/>
        <v>91.759677239748854</v>
      </c>
      <c r="N589" s="10"/>
    </row>
    <row r="590" spans="1:14" ht="39">
      <c r="A590" s="11" t="s">
        <v>66</v>
      </c>
      <c r="B590" s="12" t="s">
        <v>12</v>
      </c>
      <c r="C590" s="12" t="s">
        <v>279</v>
      </c>
      <c r="D590" s="12" t="s">
        <v>324</v>
      </c>
      <c r="E590" s="12" t="s">
        <v>298</v>
      </c>
      <c r="F590" s="12" t="s">
        <v>67</v>
      </c>
      <c r="G590" s="12" t="s">
        <v>0</v>
      </c>
      <c r="H590" s="17"/>
      <c r="I590" s="17" t="s">
        <v>0</v>
      </c>
      <c r="J590" s="18">
        <f>J591+J593+J596+J598</f>
        <v>583715</v>
      </c>
      <c r="K590" s="18">
        <f>K591+K593+K596+K598</f>
        <v>535615</v>
      </c>
      <c r="L590" s="82"/>
      <c r="M590" s="218">
        <f t="shared" si="72"/>
        <v>91.759677239748854</v>
      </c>
      <c r="N590" s="10"/>
    </row>
    <row r="591" spans="1:14">
      <c r="A591" s="13" t="s">
        <v>99</v>
      </c>
      <c r="B591" s="24" t="s">
        <v>12</v>
      </c>
      <c r="C591" s="24" t="s">
        <v>279</v>
      </c>
      <c r="D591" s="24" t="s">
        <v>324</v>
      </c>
      <c r="E591" s="51" t="s">
        <v>298</v>
      </c>
      <c r="F591" s="24" t="s">
        <v>67</v>
      </c>
      <c r="G591" s="13" t="s">
        <v>100</v>
      </c>
      <c r="H591" s="14"/>
      <c r="I591" s="14" t="s">
        <v>0</v>
      </c>
      <c r="J591" s="25">
        <f>J592</f>
        <v>96600</v>
      </c>
      <c r="K591" s="25">
        <f>K592</f>
        <v>48500</v>
      </c>
      <c r="L591" s="82"/>
      <c r="M591" s="218">
        <f t="shared" si="72"/>
        <v>50.207039337474122</v>
      </c>
      <c r="N591" s="10"/>
    </row>
    <row r="592" spans="1:14">
      <c r="A592" s="13" t="s">
        <v>249</v>
      </c>
      <c r="B592" s="24" t="s">
        <v>12</v>
      </c>
      <c r="C592" s="24" t="s">
        <v>279</v>
      </c>
      <c r="D592" s="24" t="s">
        <v>324</v>
      </c>
      <c r="E592" s="51" t="s">
        <v>298</v>
      </c>
      <c r="F592" s="24" t="s">
        <v>67</v>
      </c>
      <c r="G592" s="13" t="s">
        <v>100</v>
      </c>
      <c r="H592" s="14"/>
      <c r="I592" s="14" t="s">
        <v>102</v>
      </c>
      <c r="J592" s="25">
        <v>96600</v>
      </c>
      <c r="K592" s="25">
        <v>48500</v>
      </c>
      <c r="L592" s="82"/>
      <c r="M592" s="218">
        <f t="shared" si="72"/>
        <v>50.207039337474122</v>
      </c>
      <c r="N592" s="10"/>
    </row>
    <row r="593" spans="1:14">
      <c r="A593" s="13" t="s">
        <v>49</v>
      </c>
      <c r="B593" s="24" t="s">
        <v>12</v>
      </c>
      <c r="C593" s="24" t="s">
        <v>279</v>
      </c>
      <c r="D593" s="24" t="s">
        <v>324</v>
      </c>
      <c r="E593" s="51" t="s">
        <v>298</v>
      </c>
      <c r="F593" s="24" t="s">
        <v>67</v>
      </c>
      <c r="G593" s="13" t="s">
        <v>74</v>
      </c>
      <c r="H593" s="14"/>
      <c r="I593" s="14" t="s">
        <v>0</v>
      </c>
      <c r="J593" s="25">
        <f>J594+J595</f>
        <v>348415</v>
      </c>
      <c r="K593" s="25">
        <f>K594+K595</f>
        <v>348415</v>
      </c>
      <c r="L593" s="82"/>
      <c r="M593" s="218">
        <f t="shared" si="72"/>
        <v>100</v>
      </c>
      <c r="N593" s="10"/>
    </row>
    <row r="594" spans="1:14" s="63" customFormat="1" ht="39">
      <c r="A594" s="13" t="s">
        <v>75</v>
      </c>
      <c r="B594" s="24" t="s">
        <v>12</v>
      </c>
      <c r="C594" s="24" t="s">
        <v>279</v>
      </c>
      <c r="D594" s="24" t="s">
        <v>324</v>
      </c>
      <c r="E594" s="51" t="s">
        <v>298</v>
      </c>
      <c r="F594" s="24" t="s">
        <v>67</v>
      </c>
      <c r="G594" s="13">
        <v>296</v>
      </c>
      <c r="H594" s="14"/>
      <c r="I594" s="14" t="s">
        <v>76</v>
      </c>
      <c r="J594" s="25">
        <v>32815</v>
      </c>
      <c r="K594" s="25">
        <v>32815</v>
      </c>
      <c r="L594" s="82"/>
      <c r="M594" s="218">
        <f t="shared" si="72"/>
        <v>100</v>
      </c>
      <c r="N594" s="10"/>
    </row>
    <row r="595" spans="1:14" s="63" customFormat="1">
      <c r="A595" s="13" t="s">
        <v>136</v>
      </c>
      <c r="B595" s="24" t="s">
        <v>12</v>
      </c>
      <c r="C595" s="24" t="s">
        <v>279</v>
      </c>
      <c r="D595" s="24" t="s">
        <v>324</v>
      </c>
      <c r="E595" s="51" t="s">
        <v>298</v>
      </c>
      <c r="F595" s="24" t="s">
        <v>67</v>
      </c>
      <c r="G595" s="13">
        <v>296</v>
      </c>
      <c r="H595" s="14"/>
      <c r="I595" s="14" t="s">
        <v>142</v>
      </c>
      <c r="J595" s="25">
        <v>315600</v>
      </c>
      <c r="K595" s="25">
        <v>315600</v>
      </c>
      <c r="L595" s="82"/>
      <c r="M595" s="218">
        <f t="shared" si="72"/>
        <v>100</v>
      </c>
      <c r="N595" s="10"/>
    </row>
    <row r="596" spans="1:14">
      <c r="A596" s="13" t="s">
        <v>79</v>
      </c>
      <c r="B596" s="24" t="s">
        <v>12</v>
      </c>
      <c r="C596" s="24" t="s">
        <v>279</v>
      </c>
      <c r="D596" s="24" t="s">
        <v>324</v>
      </c>
      <c r="E596" s="51" t="s">
        <v>298</v>
      </c>
      <c r="F596" s="24" t="s">
        <v>67</v>
      </c>
      <c r="G596" s="13" t="s">
        <v>80</v>
      </c>
      <c r="H596" s="14"/>
      <c r="I596" s="14" t="s">
        <v>0</v>
      </c>
      <c r="J596" s="25">
        <f>J597</f>
        <v>99000</v>
      </c>
      <c r="K596" s="25">
        <f>K597</f>
        <v>99000</v>
      </c>
      <c r="L596" s="82"/>
      <c r="M596" s="218">
        <f t="shared" si="72"/>
        <v>100</v>
      </c>
      <c r="N596" s="10"/>
    </row>
    <row r="597" spans="1:14" ht="26">
      <c r="A597" s="13" t="s">
        <v>81</v>
      </c>
      <c r="B597" s="24" t="s">
        <v>12</v>
      </c>
      <c r="C597" s="24" t="s">
        <v>279</v>
      </c>
      <c r="D597" s="24" t="s">
        <v>324</v>
      </c>
      <c r="E597" s="51" t="s">
        <v>298</v>
      </c>
      <c r="F597" s="24" t="s">
        <v>67</v>
      </c>
      <c r="G597" s="13" t="s">
        <v>80</v>
      </c>
      <c r="H597" s="14"/>
      <c r="I597" s="14" t="s">
        <v>82</v>
      </c>
      <c r="J597" s="25">
        <v>99000</v>
      </c>
      <c r="K597" s="25">
        <v>99000</v>
      </c>
      <c r="L597" s="82"/>
      <c r="M597" s="218">
        <f t="shared" si="72"/>
        <v>100</v>
      </c>
      <c r="N597" s="10"/>
    </row>
    <row r="598" spans="1:14">
      <c r="A598" s="13" t="s">
        <v>62</v>
      </c>
      <c r="B598" s="24" t="s">
        <v>12</v>
      </c>
      <c r="C598" s="24" t="s">
        <v>279</v>
      </c>
      <c r="D598" s="24" t="s">
        <v>324</v>
      </c>
      <c r="E598" s="51" t="s">
        <v>298</v>
      </c>
      <c r="F598" s="24" t="s">
        <v>67</v>
      </c>
      <c r="G598" s="13" t="s">
        <v>63</v>
      </c>
      <c r="H598" s="14"/>
      <c r="I598" s="14" t="s">
        <v>0</v>
      </c>
      <c r="J598" s="25">
        <f>J599</f>
        <v>39700</v>
      </c>
      <c r="K598" s="25">
        <f>K599</f>
        <v>39700</v>
      </c>
      <c r="L598" s="82"/>
      <c r="M598" s="218">
        <f t="shared" si="72"/>
        <v>100</v>
      </c>
      <c r="N598" s="10"/>
    </row>
    <row r="599" spans="1:14">
      <c r="A599" s="13" t="s">
        <v>327</v>
      </c>
      <c r="B599" s="24" t="s">
        <v>12</v>
      </c>
      <c r="C599" s="24" t="s">
        <v>279</v>
      </c>
      <c r="D599" s="24" t="s">
        <v>324</v>
      </c>
      <c r="E599" s="51" t="s">
        <v>298</v>
      </c>
      <c r="F599" s="24" t="s">
        <v>67</v>
      </c>
      <c r="G599" s="13" t="s">
        <v>63</v>
      </c>
      <c r="H599" s="14"/>
      <c r="I599" s="14" t="s">
        <v>65</v>
      </c>
      <c r="J599" s="25">
        <v>39700</v>
      </c>
      <c r="K599" s="25">
        <v>39700</v>
      </c>
      <c r="L599" s="82"/>
      <c r="M599" s="218">
        <f t="shared" si="72"/>
        <v>100</v>
      </c>
      <c r="N599" s="10"/>
    </row>
    <row r="600" spans="1:14" ht="26">
      <c r="A600" s="19" t="s">
        <v>83</v>
      </c>
      <c r="B600" s="12" t="s">
        <v>12</v>
      </c>
      <c r="C600" s="12" t="s">
        <v>279</v>
      </c>
      <c r="D600" s="12" t="s">
        <v>324</v>
      </c>
      <c r="E600" s="12" t="s">
        <v>298</v>
      </c>
      <c r="F600" s="12" t="s">
        <v>84</v>
      </c>
      <c r="G600" s="12" t="s">
        <v>0</v>
      </c>
      <c r="H600" s="17"/>
      <c r="I600" s="17" t="s">
        <v>0</v>
      </c>
      <c r="J600" s="18">
        <f t="shared" ref="J600:K603" si="78">J601</f>
        <v>686896</v>
      </c>
      <c r="K600" s="18">
        <f t="shared" si="78"/>
        <v>633696</v>
      </c>
      <c r="L600" s="82"/>
      <c r="M600" s="218">
        <f t="shared" ref="M600:M641" si="79">K600/J600*100</f>
        <v>92.25501385944888</v>
      </c>
      <c r="N600" s="10"/>
    </row>
    <row r="601" spans="1:14" ht="39">
      <c r="A601" s="19" t="s">
        <v>319</v>
      </c>
      <c r="B601" s="12" t="s">
        <v>12</v>
      </c>
      <c r="C601" s="12" t="s">
        <v>279</v>
      </c>
      <c r="D601" s="12" t="s">
        <v>324</v>
      </c>
      <c r="E601" s="12" t="s">
        <v>298</v>
      </c>
      <c r="F601" s="12" t="s">
        <v>320</v>
      </c>
      <c r="G601" s="12" t="s">
        <v>0</v>
      </c>
      <c r="H601" s="17"/>
      <c r="I601" s="17" t="s">
        <v>0</v>
      </c>
      <c r="J601" s="18">
        <f t="shared" si="78"/>
        <v>686896</v>
      </c>
      <c r="K601" s="18">
        <f t="shared" si="78"/>
        <v>633696</v>
      </c>
      <c r="L601" s="82"/>
      <c r="M601" s="218">
        <f t="shared" si="79"/>
        <v>92.25501385944888</v>
      </c>
      <c r="N601" s="10"/>
    </row>
    <row r="602" spans="1:14" ht="39">
      <c r="A602" s="11" t="s">
        <v>328</v>
      </c>
      <c r="B602" s="12" t="s">
        <v>12</v>
      </c>
      <c r="C602" s="12" t="s">
        <v>279</v>
      </c>
      <c r="D602" s="12" t="s">
        <v>324</v>
      </c>
      <c r="E602" s="12" t="s">
        <v>298</v>
      </c>
      <c r="F602" s="12">
        <v>321</v>
      </c>
      <c r="G602" s="12" t="s">
        <v>0</v>
      </c>
      <c r="H602" s="17"/>
      <c r="I602" s="17" t="s">
        <v>0</v>
      </c>
      <c r="J602" s="18">
        <f t="shared" si="78"/>
        <v>686896</v>
      </c>
      <c r="K602" s="18">
        <f t="shared" si="78"/>
        <v>633696</v>
      </c>
      <c r="L602" s="82"/>
      <c r="M602" s="218">
        <f t="shared" si="79"/>
        <v>92.25501385944888</v>
      </c>
      <c r="N602" s="10"/>
    </row>
    <row r="603" spans="1:14">
      <c r="A603" s="13" t="s">
        <v>302</v>
      </c>
      <c r="B603" s="12" t="s">
        <v>12</v>
      </c>
      <c r="C603" s="12" t="s">
        <v>279</v>
      </c>
      <c r="D603" s="12" t="s">
        <v>324</v>
      </c>
      <c r="E603" s="12" t="s">
        <v>298</v>
      </c>
      <c r="F603" s="51" t="s">
        <v>320</v>
      </c>
      <c r="G603" s="13" t="s">
        <v>303</v>
      </c>
      <c r="H603" s="14"/>
      <c r="I603" s="14" t="s">
        <v>0</v>
      </c>
      <c r="J603" s="25">
        <f t="shared" si="78"/>
        <v>686896</v>
      </c>
      <c r="K603" s="25">
        <f t="shared" si="78"/>
        <v>633696</v>
      </c>
      <c r="L603" s="82"/>
      <c r="M603" s="218">
        <f t="shared" si="79"/>
        <v>92.25501385944888</v>
      </c>
      <c r="N603" s="10"/>
    </row>
    <row r="604" spans="1:14">
      <c r="A604" s="181" t="s">
        <v>329</v>
      </c>
      <c r="B604" s="24" t="s">
        <v>12</v>
      </c>
      <c r="C604" s="24" t="s">
        <v>279</v>
      </c>
      <c r="D604" s="24" t="s">
        <v>324</v>
      </c>
      <c r="E604" s="51" t="s">
        <v>298</v>
      </c>
      <c r="F604" s="24" t="s">
        <v>330</v>
      </c>
      <c r="G604" s="13" t="s">
        <v>303</v>
      </c>
      <c r="H604" s="14"/>
      <c r="I604" s="14" t="s">
        <v>305</v>
      </c>
      <c r="J604" s="25">
        <v>686896</v>
      </c>
      <c r="K604" s="25">
        <v>633696</v>
      </c>
      <c r="L604" s="82"/>
      <c r="M604" s="218">
        <f t="shared" si="79"/>
        <v>92.25501385944888</v>
      </c>
      <c r="N604" s="10"/>
    </row>
    <row r="605" spans="1:14">
      <c r="A605" s="15" t="s">
        <v>331</v>
      </c>
      <c r="B605" s="16" t="s">
        <v>12</v>
      </c>
      <c r="C605" s="12" t="s">
        <v>332</v>
      </c>
      <c r="D605" s="12" t="s">
        <v>0</v>
      </c>
      <c r="E605" s="12" t="s">
        <v>0</v>
      </c>
      <c r="F605" s="12" t="s">
        <v>0</v>
      </c>
      <c r="G605" s="12" t="s">
        <v>0</v>
      </c>
      <c r="H605" s="17"/>
      <c r="I605" s="17" t="s">
        <v>0</v>
      </c>
      <c r="J605" s="18">
        <f t="shared" ref="J605:K607" si="80">J606</f>
        <v>3732810.6799999997</v>
      </c>
      <c r="K605" s="18">
        <f t="shared" si="80"/>
        <v>3183237.0300000003</v>
      </c>
      <c r="L605" s="82"/>
      <c r="M605" s="218">
        <f t="shared" si="79"/>
        <v>85.277216094977533</v>
      </c>
      <c r="N605" s="10"/>
    </row>
    <row r="606" spans="1:14" ht="26">
      <c r="A606" s="15" t="s">
        <v>333</v>
      </c>
      <c r="B606" s="16" t="s">
        <v>12</v>
      </c>
      <c r="C606" s="12" t="s">
        <v>332</v>
      </c>
      <c r="D606" s="12" t="s">
        <v>190</v>
      </c>
      <c r="E606" s="12" t="s">
        <v>0</v>
      </c>
      <c r="F606" s="12" t="s">
        <v>0</v>
      </c>
      <c r="G606" s="12" t="s">
        <v>0</v>
      </c>
      <c r="H606" s="17"/>
      <c r="I606" s="17" t="s">
        <v>0</v>
      </c>
      <c r="J606" s="18">
        <f t="shared" si="80"/>
        <v>3732810.6799999997</v>
      </c>
      <c r="K606" s="18">
        <f t="shared" si="80"/>
        <v>3183237.0300000003</v>
      </c>
      <c r="L606" s="82"/>
      <c r="M606" s="218">
        <f t="shared" si="79"/>
        <v>85.277216094977533</v>
      </c>
      <c r="N606" s="10"/>
    </row>
    <row r="607" spans="1:14" ht="39">
      <c r="A607" s="19" t="s">
        <v>334</v>
      </c>
      <c r="B607" s="12" t="s">
        <v>12</v>
      </c>
      <c r="C607" s="12" t="s">
        <v>332</v>
      </c>
      <c r="D607" s="12" t="s">
        <v>190</v>
      </c>
      <c r="E607" s="12" t="s">
        <v>335</v>
      </c>
      <c r="F607" s="12" t="s">
        <v>0</v>
      </c>
      <c r="G607" s="12" t="s">
        <v>0</v>
      </c>
      <c r="H607" s="17"/>
      <c r="I607" s="17" t="s">
        <v>0</v>
      </c>
      <c r="J607" s="18">
        <f t="shared" si="80"/>
        <v>3732810.6799999997</v>
      </c>
      <c r="K607" s="18">
        <f t="shared" si="80"/>
        <v>3183237.0300000003</v>
      </c>
      <c r="L607" s="82"/>
      <c r="M607" s="218">
        <f t="shared" si="79"/>
        <v>85.277216094977533</v>
      </c>
      <c r="N607" s="10"/>
    </row>
    <row r="608" spans="1:14">
      <c r="A608" s="19" t="s">
        <v>336</v>
      </c>
      <c r="B608" s="12" t="s">
        <v>12</v>
      </c>
      <c r="C608" s="12" t="s">
        <v>332</v>
      </c>
      <c r="D608" s="12" t="s">
        <v>190</v>
      </c>
      <c r="E608" s="12" t="s">
        <v>337</v>
      </c>
      <c r="F608" s="12" t="s">
        <v>0</v>
      </c>
      <c r="G608" s="12" t="s">
        <v>0</v>
      </c>
      <c r="H608" s="17"/>
      <c r="I608" s="17" t="s">
        <v>0</v>
      </c>
      <c r="J608" s="18">
        <f>J609</f>
        <v>3732810.6799999997</v>
      </c>
      <c r="K608" s="18">
        <f>K609</f>
        <v>3183237.0300000003</v>
      </c>
      <c r="L608" s="82"/>
      <c r="M608" s="218">
        <f t="shared" si="79"/>
        <v>85.277216094977533</v>
      </c>
      <c r="N608" s="10"/>
    </row>
    <row r="609" spans="1:14" ht="40.5">
      <c r="A609" s="20" t="s">
        <v>338</v>
      </c>
      <c r="B609" s="21" t="s">
        <v>12</v>
      </c>
      <c r="C609" s="21" t="s">
        <v>332</v>
      </c>
      <c r="D609" s="21" t="s">
        <v>190</v>
      </c>
      <c r="E609" s="21" t="s">
        <v>339</v>
      </c>
      <c r="F609" s="21" t="s">
        <v>0</v>
      </c>
      <c r="G609" s="21" t="s">
        <v>0</v>
      </c>
      <c r="H609" s="22"/>
      <c r="I609" s="22" t="s">
        <v>0</v>
      </c>
      <c r="J609" s="23">
        <f>J610+J615</f>
        <v>3732810.6799999997</v>
      </c>
      <c r="K609" s="23">
        <f>K610+K615</f>
        <v>3183237.0300000003</v>
      </c>
      <c r="L609" s="82"/>
      <c r="M609" s="218">
        <f t="shared" si="79"/>
        <v>85.277216094977533</v>
      </c>
      <c r="N609" s="10"/>
    </row>
    <row r="610" spans="1:14" ht="78">
      <c r="A610" s="19" t="s">
        <v>24</v>
      </c>
      <c r="B610" s="12" t="s">
        <v>12</v>
      </c>
      <c r="C610" s="12" t="s">
        <v>332</v>
      </c>
      <c r="D610" s="12" t="s">
        <v>190</v>
      </c>
      <c r="E610" s="12" t="s">
        <v>339</v>
      </c>
      <c r="F610" s="12" t="s">
        <v>25</v>
      </c>
      <c r="G610" s="12" t="s">
        <v>0</v>
      </c>
      <c r="H610" s="17"/>
      <c r="I610" s="17" t="s">
        <v>0</v>
      </c>
      <c r="J610" s="18">
        <f t="shared" ref="J610:K612" si="81">J611</f>
        <v>1707196.67</v>
      </c>
      <c r="K610" s="18">
        <f t="shared" si="81"/>
        <v>1343923.02</v>
      </c>
      <c r="L610" s="82"/>
      <c r="M610" s="218">
        <f t="shared" si="79"/>
        <v>78.721042725557794</v>
      </c>
      <c r="N610" s="10"/>
    </row>
    <row r="611" spans="1:14" ht="26">
      <c r="A611" s="19" t="s">
        <v>26</v>
      </c>
      <c r="B611" s="12" t="s">
        <v>12</v>
      </c>
      <c r="C611" s="12" t="s">
        <v>332</v>
      </c>
      <c r="D611" s="12" t="s">
        <v>190</v>
      </c>
      <c r="E611" s="12" t="s">
        <v>339</v>
      </c>
      <c r="F611" s="12" t="s">
        <v>27</v>
      </c>
      <c r="G611" s="12" t="s">
        <v>0</v>
      </c>
      <c r="H611" s="17"/>
      <c r="I611" s="17" t="s">
        <v>0</v>
      </c>
      <c r="J611" s="18">
        <f t="shared" si="81"/>
        <v>1707196.67</v>
      </c>
      <c r="K611" s="18">
        <f t="shared" si="81"/>
        <v>1343923.02</v>
      </c>
      <c r="L611" s="82"/>
      <c r="M611" s="218">
        <f t="shared" si="79"/>
        <v>78.721042725557794</v>
      </c>
      <c r="N611" s="10"/>
    </row>
    <row r="612" spans="1:14" ht="65">
      <c r="A612" s="11" t="s">
        <v>47</v>
      </c>
      <c r="B612" s="12" t="s">
        <v>12</v>
      </c>
      <c r="C612" s="12" t="s">
        <v>332</v>
      </c>
      <c r="D612" s="12" t="s">
        <v>190</v>
      </c>
      <c r="E612" s="12" t="s">
        <v>339</v>
      </c>
      <c r="F612" s="12" t="s">
        <v>48</v>
      </c>
      <c r="G612" s="12" t="s">
        <v>0</v>
      </c>
      <c r="H612" s="17"/>
      <c r="I612" s="17" t="s">
        <v>0</v>
      </c>
      <c r="J612" s="18">
        <f t="shared" si="81"/>
        <v>1707196.67</v>
      </c>
      <c r="K612" s="18">
        <f t="shared" si="81"/>
        <v>1343923.02</v>
      </c>
      <c r="L612" s="82"/>
      <c r="M612" s="218">
        <f t="shared" si="79"/>
        <v>78.721042725557794</v>
      </c>
      <c r="N612" s="10"/>
    </row>
    <row r="613" spans="1:14">
      <c r="A613" s="13" t="s">
        <v>49</v>
      </c>
      <c r="B613" s="24" t="s">
        <v>12</v>
      </c>
      <c r="C613" s="24" t="s">
        <v>332</v>
      </c>
      <c r="D613" s="24" t="s">
        <v>190</v>
      </c>
      <c r="E613" s="51" t="s">
        <v>339</v>
      </c>
      <c r="F613" s="24" t="s">
        <v>48</v>
      </c>
      <c r="G613" s="13" t="s">
        <v>74</v>
      </c>
      <c r="H613" s="14"/>
      <c r="I613" s="14" t="s">
        <v>0</v>
      </c>
      <c r="J613" s="25">
        <f>J614</f>
        <v>1707196.67</v>
      </c>
      <c r="K613" s="25">
        <f>K614</f>
        <v>1343923.02</v>
      </c>
      <c r="L613" s="82"/>
      <c r="M613" s="218">
        <f t="shared" si="79"/>
        <v>78.721042725557794</v>
      </c>
      <c r="N613" s="10"/>
    </row>
    <row r="614" spans="1:14">
      <c r="A614" s="13" t="s">
        <v>136</v>
      </c>
      <c r="B614" s="24" t="s">
        <v>12</v>
      </c>
      <c r="C614" s="24" t="s">
        <v>332</v>
      </c>
      <c r="D614" s="24" t="s">
        <v>190</v>
      </c>
      <c r="E614" s="51" t="s">
        <v>339</v>
      </c>
      <c r="F614" s="24" t="s">
        <v>48</v>
      </c>
      <c r="G614" s="13">
        <v>296</v>
      </c>
      <c r="H614" s="14"/>
      <c r="I614" s="14" t="s">
        <v>142</v>
      </c>
      <c r="J614" s="25">
        <v>1707196.67</v>
      </c>
      <c r="K614" s="81">
        <v>1343923.02</v>
      </c>
      <c r="L614" s="82"/>
      <c r="M614" s="218">
        <f t="shared" si="79"/>
        <v>78.721042725557794</v>
      </c>
      <c r="N614" s="10"/>
    </row>
    <row r="615" spans="1:14" ht="26">
      <c r="A615" s="19" t="s">
        <v>54</v>
      </c>
      <c r="B615" s="12" t="s">
        <v>12</v>
      </c>
      <c r="C615" s="12" t="s">
        <v>332</v>
      </c>
      <c r="D615" s="12" t="s">
        <v>190</v>
      </c>
      <c r="E615" s="12" t="s">
        <v>339</v>
      </c>
      <c r="F615" s="12" t="s">
        <v>55</v>
      </c>
      <c r="G615" s="12" t="s">
        <v>0</v>
      </c>
      <c r="H615" s="17"/>
      <c r="I615" s="17" t="s">
        <v>0</v>
      </c>
      <c r="J615" s="18">
        <f>J616</f>
        <v>2025614.01</v>
      </c>
      <c r="K615" s="18">
        <f>K616</f>
        <v>1839314.01</v>
      </c>
      <c r="L615" s="82"/>
      <c r="M615" s="218">
        <f t="shared" si="79"/>
        <v>90.802788730711825</v>
      </c>
      <c r="N615" s="10"/>
    </row>
    <row r="616" spans="1:14" ht="39">
      <c r="A616" s="19" t="s">
        <v>56</v>
      </c>
      <c r="B616" s="12" t="s">
        <v>12</v>
      </c>
      <c r="C616" s="12" t="s">
        <v>332</v>
      </c>
      <c r="D616" s="12" t="s">
        <v>190</v>
      </c>
      <c r="E616" s="12" t="s">
        <v>339</v>
      </c>
      <c r="F616" s="12" t="s">
        <v>57</v>
      </c>
      <c r="G616" s="12" t="s">
        <v>0</v>
      </c>
      <c r="H616" s="17"/>
      <c r="I616" s="17" t="s">
        <v>0</v>
      </c>
      <c r="J616" s="18">
        <f>J617</f>
        <v>2025614.01</v>
      </c>
      <c r="K616" s="18">
        <f>K617</f>
        <v>1839314.01</v>
      </c>
      <c r="L616" s="82"/>
      <c r="M616" s="218">
        <f t="shared" si="79"/>
        <v>90.802788730711825</v>
      </c>
      <c r="N616" s="10"/>
    </row>
    <row r="617" spans="1:14" ht="39">
      <c r="A617" s="11" t="s">
        <v>66</v>
      </c>
      <c r="B617" s="12" t="s">
        <v>12</v>
      </c>
      <c r="C617" s="12" t="s">
        <v>332</v>
      </c>
      <c r="D617" s="12" t="s">
        <v>190</v>
      </c>
      <c r="E617" s="12" t="s">
        <v>339</v>
      </c>
      <c r="F617" s="12" t="s">
        <v>67</v>
      </c>
      <c r="G617" s="12" t="s">
        <v>0</v>
      </c>
      <c r="H617" s="17"/>
      <c r="I617" s="17" t="s">
        <v>0</v>
      </c>
      <c r="J617" s="18">
        <f>J618+J620+J622+J624</f>
        <v>2025614.01</v>
      </c>
      <c r="K617" s="18">
        <f>K618+K620+K622+K624</f>
        <v>1839314.01</v>
      </c>
      <c r="L617" s="82"/>
      <c r="M617" s="218">
        <f t="shared" si="79"/>
        <v>90.802788730711825</v>
      </c>
      <c r="N617" s="10"/>
    </row>
    <row r="618" spans="1:14">
      <c r="A618" s="13" t="s">
        <v>68</v>
      </c>
      <c r="B618" s="24" t="s">
        <v>12</v>
      </c>
      <c r="C618" s="24" t="s">
        <v>332</v>
      </c>
      <c r="D618" s="24" t="s">
        <v>190</v>
      </c>
      <c r="E618" s="51" t="s">
        <v>339</v>
      </c>
      <c r="F618" s="24" t="s">
        <v>67</v>
      </c>
      <c r="G618" s="13" t="s">
        <v>69</v>
      </c>
      <c r="H618" s="14"/>
      <c r="I618" s="14" t="s">
        <v>0</v>
      </c>
      <c r="J618" s="25">
        <f>J619</f>
        <v>360000</v>
      </c>
      <c r="K618" s="25">
        <f>K619</f>
        <v>340000</v>
      </c>
      <c r="L618" s="82"/>
      <c r="M618" s="218">
        <f t="shared" si="79"/>
        <v>94.444444444444443</v>
      </c>
      <c r="N618" s="10"/>
    </row>
    <row r="619" spans="1:14">
      <c r="A619" s="13" t="s">
        <v>193</v>
      </c>
      <c r="B619" s="24" t="s">
        <v>12</v>
      </c>
      <c r="C619" s="24" t="s">
        <v>332</v>
      </c>
      <c r="D619" s="24" t="s">
        <v>190</v>
      </c>
      <c r="E619" s="51" t="s">
        <v>339</v>
      </c>
      <c r="F619" s="24" t="s">
        <v>67</v>
      </c>
      <c r="G619" s="13" t="s">
        <v>69</v>
      </c>
      <c r="H619" s="14"/>
      <c r="I619" s="14" t="s">
        <v>120</v>
      </c>
      <c r="J619" s="25">
        <v>360000</v>
      </c>
      <c r="K619" s="25">
        <v>340000</v>
      </c>
      <c r="L619" s="82"/>
      <c r="M619" s="218">
        <f t="shared" si="79"/>
        <v>94.444444444444443</v>
      </c>
      <c r="N619" s="10"/>
    </row>
    <row r="620" spans="1:14">
      <c r="A620" s="13" t="s">
        <v>49</v>
      </c>
      <c r="B620" s="24" t="s">
        <v>12</v>
      </c>
      <c r="C620" s="24" t="s">
        <v>332</v>
      </c>
      <c r="D620" s="24" t="s">
        <v>190</v>
      </c>
      <c r="E620" s="51" t="s">
        <v>339</v>
      </c>
      <c r="F620" s="24" t="s">
        <v>67</v>
      </c>
      <c r="G620" s="13" t="s">
        <v>74</v>
      </c>
      <c r="H620" s="14"/>
      <c r="I620" s="14" t="s">
        <v>0</v>
      </c>
      <c r="J620" s="25">
        <f>J621</f>
        <v>828753.98</v>
      </c>
      <c r="K620" s="25">
        <f>K621</f>
        <v>828753.98</v>
      </c>
      <c r="L620" s="82"/>
      <c r="M620" s="218">
        <f t="shared" si="79"/>
        <v>100</v>
      </c>
      <c r="N620" s="10"/>
    </row>
    <row r="621" spans="1:14" ht="39">
      <c r="A621" s="13" t="s">
        <v>75</v>
      </c>
      <c r="B621" s="24" t="s">
        <v>12</v>
      </c>
      <c r="C621" s="24" t="s">
        <v>332</v>
      </c>
      <c r="D621" s="24" t="s">
        <v>190</v>
      </c>
      <c r="E621" s="51" t="s">
        <v>339</v>
      </c>
      <c r="F621" s="24" t="s">
        <v>67</v>
      </c>
      <c r="G621" s="13">
        <v>296</v>
      </c>
      <c r="H621" s="14"/>
      <c r="I621" s="14" t="s">
        <v>76</v>
      </c>
      <c r="J621" s="25">
        <v>828753.98</v>
      </c>
      <c r="K621" s="25">
        <v>828753.98</v>
      </c>
      <c r="L621" s="82"/>
      <c r="M621" s="218">
        <f t="shared" si="79"/>
        <v>100</v>
      </c>
      <c r="N621" s="10"/>
    </row>
    <row r="622" spans="1:14">
      <c r="A622" s="13" t="s">
        <v>246</v>
      </c>
      <c r="B622" s="24" t="s">
        <v>12</v>
      </c>
      <c r="C622" s="24" t="s">
        <v>332</v>
      </c>
      <c r="D622" s="24" t="s">
        <v>190</v>
      </c>
      <c r="E622" s="51" t="s">
        <v>339</v>
      </c>
      <c r="F622" s="24" t="s">
        <v>67</v>
      </c>
      <c r="G622" s="13">
        <v>310</v>
      </c>
      <c r="H622" s="14"/>
      <c r="I622" s="14"/>
      <c r="J622" s="25">
        <f>J623</f>
        <v>703596.83</v>
      </c>
      <c r="K622" s="25">
        <f>K623</f>
        <v>537296.82999999996</v>
      </c>
      <c r="L622" s="82"/>
      <c r="M622" s="218">
        <f t="shared" si="79"/>
        <v>76.364305109220012</v>
      </c>
      <c r="N622" s="10"/>
    </row>
    <row r="623" spans="1:14">
      <c r="A623" s="13" t="s">
        <v>184</v>
      </c>
      <c r="B623" s="24" t="s">
        <v>12</v>
      </c>
      <c r="C623" s="24" t="s">
        <v>332</v>
      </c>
      <c r="D623" s="24" t="s">
        <v>190</v>
      </c>
      <c r="E623" s="51" t="s">
        <v>339</v>
      </c>
      <c r="F623" s="24" t="s">
        <v>67</v>
      </c>
      <c r="G623" s="13">
        <v>310</v>
      </c>
      <c r="H623" s="14"/>
      <c r="I623" s="14">
        <v>1116</v>
      </c>
      <c r="J623" s="25">
        <v>703596.83</v>
      </c>
      <c r="K623" s="25">
        <v>537296.82999999996</v>
      </c>
      <c r="L623" s="82"/>
      <c r="M623" s="218">
        <f t="shared" si="79"/>
        <v>76.364305109220012</v>
      </c>
      <c r="N623" s="10"/>
    </row>
    <row r="624" spans="1:14">
      <c r="A624" s="13" t="s">
        <v>62</v>
      </c>
      <c r="B624" s="24" t="s">
        <v>12</v>
      </c>
      <c r="C624" s="24" t="s">
        <v>332</v>
      </c>
      <c r="D624" s="24" t="s">
        <v>190</v>
      </c>
      <c r="E624" s="51" t="s">
        <v>339</v>
      </c>
      <c r="F624" s="24" t="s">
        <v>67</v>
      </c>
      <c r="G624" s="13">
        <v>340</v>
      </c>
      <c r="H624" s="14"/>
      <c r="I624" s="14"/>
      <c r="J624" s="25">
        <f>J625</f>
        <v>133263.20000000001</v>
      </c>
      <c r="K624" s="25">
        <f>K625</f>
        <v>133263.20000000001</v>
      </c>
      <c r="L624" s="82"/>
      <c r="M624" s="218">
        <f t="shared" si="79"/>
        <v>100</v>
      </c>
      <c r="N624" s="10"/>
    </row>
    <row r="625" spans="1:14">
      <c r="A625" s="13" t="s">
        <v>340</v>
      </c>
      <c r="B625" s="24" t="s">
        <v>12</v>
      </c>
      <c r="C625" s="24" t="s">
        <v>332</v>
      </c>
      <c r="D625" s="24" t="s">
        <v>190</v>
      </c>
      <c r="E625" s="51" t="s">
        <v>339</v>
      </c>
      <c r="F625" s="24" t="s">
        <v>67</v>
      </c>
      <c r="G625" s="13">
        <v>340</v>
      </c>
      <c r="H625" s="14"/>
      <c r="I625" s="14">
        <v>1117</v>
      </c>
      <c r="J625" s="25">
        <v>133263.20000000001</v>
      </c>
      <c r="K625" s="25">
        <v>133263.20000000001</v>
      </c>
      <c r="L625" s="82"/>
      <c r="M625" s="218">
        <f t="shared" si="79"/>
        <v>100</v>
      </c>
      <c r="N625" s="10"/>
    </row>
    <row r="626" spans="1:14" ht="26">
      <c r="A626" s="15" t="s">
        <v>341</v>
      </c>
      <c r="B626" s="16" t="s">
        <v>12</v>
      </c>
      <c r="C626" s="12" t="s">
        <v>138</v>
      </c>
      <c r="D626" s="12" t="s">
        <v>0</v>
      </c>
      <c r="E626" s="12" t="s">
        <v>0</v>
      </c>
      <c r="F626" s="12" t="s">
        <v>0</v>
      </c>
      <c r="G626" s="12" t="s">
        <v>0</v>
      </c>
      <c r="H626" s="17"/>
      <c r="I626" s="17" t="s">
        <v>0</v>
      </c>
      <c r="J626" s="18">
        <f t="shared" ref="J626:K632" si="82">J627</f>
        <v>93029.88</v>
      </c>
      <c r="K626" s="18">
        <f t="shared" si="82"/>
        <v>93029.88</v>
      </c>
      <c r="L626" s="82"/>
      <c r="M626" s="218">
        <f t="shared" si="79"/>
        <v>100</v>
      </c>
    </row>
    <row r="627" spans="1:14" ht="26">
      <c r="A627" s="15" t="s">
        <v>342</v>
      </c>
      <c r="B627" s="16" t="s">
        <v>12</v>
      </c>
      <c r="C627" s="12" t="s">
        <v>138</v>
      </c>
      <c r="D627" s="12" t="s">
        <v>15</v>
      </c>
      <c r="E627" s="12" t="s">
        <v>0</v>
      </c>
      <c r="F627" s="12" t="s">
        <v>0</v>
      </c>
      <c r="G627" s="12" t="s">
        <v>0</v>
      </c>
      <c r="H627" s="17"/>
      <c r="I627" s="17" t="s">
        <v>0</v>
      </c>
      <c r="J627" s="18">
        <f t="shared" si="82"/>
        <v>93029.88</v>
      </c>
      <c r="K627" s="18">
        <f t="shared" si="82"/>
        <v>93029.88</v>
      </c>
      <c r="L627" s="82"/>
      <c r="M627" s="218">
        <f t="shared" si="79"/>
        <v>100</v>
      </c>
    </row>
    <row r="628" spans="1:14">
      <c r="A628" s="19" t="s">
        <v>18</v>
      </c>
      <c r="B628" s="12" t="s">
        <v>12</v>
      </c>
      <c r="C628" s="12" t="s">
        <v>138</v>
      </c>
      <c r="D628" s="12" t="s">
        <v>15</v>
      </c>
      <c r="E628" s="12" t="s">
        <v>19</v>
      </c>
      <c r="F628" s="12" t="s">
        <v>0</v>
      </c>
      <c r="G628" s="12" t="s">
        <v>0</v>
      </c>
      <c r="H628" s="17"/>
      <c r="I628" s="17" t="s">
        <v>0</v>
      </c>
      <c r="J628" s="18">
        <f t="shared" si="82"/>
        <v>93029.88</v>
      </c>
      <c r="K628" s="18">
        <f t="shared" si="82"/>
        <v>93029.88</v>
      </c>
      <c r="L628" s="82"/>
      <c r="M628" s="218">
        <f t="shared" si="79"/>
        <v>100</v>
      </c>
    </row>
    <row r="629" spans="1:14">
      <c r="A629" s="19" t="s">
        <v>139</v>
      </c>
      <c r="B629" s="12" t="s">
        <v>12</v>
      </c>
      <c r="C629" s="12" t="s">
        <v>138</v>
      </c>
      <c r="D629" s="12" t="s">
        <v>15</v>
      </c>
      <c r="E629" s="12" t="s">
        <v>140</v>
      </c>
      <c r="F629" s="12" t="s">
        <v>0</v>
      </c>
      <c r="G629" s="12" t="s">
        <v>0</v>
      </c>
      <c r="H629" s="17"/>
      <c r="I629" s="17" t="s">
        <v>0</v>
      </c>
      <c r="J629" s="18">
        <f t="shared" si="82"/>
        <v>93029.88</v>
      </c>
      <c r="K629" s="18">
        <f t="shared" si="82"/>
        <v>93029.88</v>
      </c>
      <c r="L629" s="82"/>
      <c r="M629" s="218">
        <f t="shared" si="79"/>
        <v>100</v>
      </c>
    </row>
    <row r="630" spans="1:14">
      <c r="A630" s="20" t="s">
        <v>343</v>
      </c>
      <c r="B630" s="21" t="s">
        <v>12</v>
      </c>
      <c r="C630" s="21" t="s">
        <v>138</v>
      </c>
      <c r="D630" s="21" t="s">
        <v>15</v>
      </c>
      <c r="E630" s="21" t="s">
        <v>344</v>
      </c>
      <c r="F630" s="21" t="s">
        <v>0</v>
      </c>
      <c r="G630" s="21" t="s">
        <v>0</v>
      </c>
      <c r="H630" s="22"/>
      <c r="I630" s="22" t="s">
        <v>0</v>
      </c>
      <c r="J630" s="23">
        <f t="shared" si="82"/>
        <v>93029.88</v>
      </c>
      <c r="K630" s="23">
        <f t="shared" si="82"/>
        <v>93029.88</v>
      </c>
      <c r="L630" s="82"/>
      <c r="M630" s="218">
        <f t="shared" si="79"/>
        <v>100</v>
      </c>
    </row>
    <row r="631" spans="1:14" ht="26">
      <c r="A631" s="19" t="s">
        <v>342</v>
      </c>
      <c r="B631" s="12" t="s">
        <v>12</v>
      </c>
      <c r="C631" s="12" t="s">
        <v>138</v>
      </c>
      <c r="D631" s="12" t="s">
        <v>15</v>
      </c>
      <c r="E631" s="12" t="s">
        <v>344</v>
      </c>
      <c r="F631" s="12">
        <v>730</v>
      </c>
      <c r="G631" s="12" t="s">
        <v>0</v>
      </c>
      <c r="H631" s="17"/>
      <c r="I631" s="17" t="s">
        <v>0</v>
      </c>
      <c r="J631" s="18">
        <f t="shared" si="82"/>
        <v>93029.88</v>
      </c>
      <c r="K631" s="18">
        <f t="shared" si="82"/>
        <v>93029.88</v>
      </c>
      <c r="L631" s="82"/>
      <c r="M631" s="218">
        <f t="shared" si="79"/>
        <v>100</v>
      </c>
    </row>
    <row r="632" spans="1:14">
      <c r="A632" s="11" t="s">
        <v>343</v>
      </c>
      <c r="B632" s="12" t="s">
        <v>12</v>
      </c>
      <c r="C632" s="12" t="s">
        <v>138</v>
      </c>
      <c r="D632" s="12" t="s">
        <v>15</v>
      </c>
      <c r="E632" s="12" t="s">
        <v>344</v>
      </c>
      <c r="F632" s="12">
        <v>730</v>
      </c>
      <c r="G632" s="12" t="s">
        <v>0</v>
      </c>
      <c r="H632" s="17"/>
      <c r="I632" s="17" t="s">
        <v>0</v>
      </c>
      <c r="J632" s="18">
        <f t="shared" si="82"/>
        <v>93029.88</v>
      </c>
      <c r="K632" s="18">
        <f t="shared" si="82"/>
        <v>93029.88</v>
      </c>
      <c r="L632" s="82"/>
      <c r="M632" s="218">
        <f t="shared" si="79"/>
        <v>100</v>
      </c>
    </row>
    <row r="633" spans="1:14" ht="26">
      <c r="A633" s="13" t="s">
        <v>345</v>
      </c>
      <c r="B633" s="24" t="s">
        <v>12</v>
      </c>
      <c r="C633" s="24" t="s">
        <v>138</v>
      </c>
      <c r="D633" s="24" t="s">
        <v>15</v>
      </c>
      <c r="E633" s="24" t="s">
        <v>344</v>
      </c>
      <c r="F633" s="24">
        <v>730</v>
      </c>
      <c r="G633" s="13" t="s">
        <v>346</v>
      </c>
      <c r="H633" s="14"/>
      <c r="I633" s="14" t="s">
        <v>0</v>
      </c>
      <c r="J633" s="25">
        <v>93029.88</v>
      </c>
      <c r="K633" s="81">
        <v>93029.88</v>
      </c>
      <c r="L633" s="82"/>
      <c r="M633" s="218">
        <f t="shared" si="79"/>
        <v>100</v>
      </c>
    </row>
    <row r="634" spans="1:14" ht="26">
      <c r="A634" s="15" t="s">
        <v>347</v>
      </c>
      <c r="B634" s="16" t="s">
        <v>12</v>
      </c>
      <c r="C634" s="12" t="s">
        <v>348</v>
      </c>
      <c r="D634" s="12" t="s">
        <v>0</v>
      </c>
      <c r="E634" s="12" t="s">
        <v>0</v>
      </c>
      <c r="F634" s="12" t="s">
        <v>0</v>
      </c>
      <c r="G634" s="12" t="s">
        <v>0</v>
      </c>
      <c r="H634" s="17"/>
      <c r="I634" s="17" t="s">
        <v>0</v>
      </c>
      <c r="J634" s="18">
        <f>J635</f>
        <v>2476898.87</v>
      </c>
      <c r="K634" s="18">
        <f>K635</f>
        <v>2476898.87</v>
      </c>
      <c r="L634" s="82"/>
      <c r="M634" s="218">
        <f t="shared" si="79"/>
        <v>100</v>
      </c>
    </row>
    <row r="635" spans="1:14" ht="26">
      <c r="A635" s="15" t="s">
        <v>349</v>
      </c>
      <c r="B635" s="16" t="s">
        <v>12</v>
      </c>
      <c r="C635" s="12" t="s">
        <v>348</v>
      </c>
      <c r="D635" s="12" t="s">
        <v>36</v>
      </c>
      <c r="E635" s="12" t="s">
        <v>0</v>
      </c>
      <c r="F635" s="12" t="s">
        <v>0</v>
      </c>
      <c r="G635" s="12" t="s">
        <v>0</v>
      </c>
      <c r="H635" s="17"/>
      <c r="I635" s="17" t="s">
        <v>0</v>
      </c>
      <c r="J635" s="18">
        <f>J636</f>
        <v>2476898.87</v>
      </c>
      <c r="K635" s="18">
        <f>K636</f>
        <v>2476898.87</v>
      </c>
      <c r="L635" s="82"/>
      <c r="M635" s="218">
        <f t="shared" si="79"/>
        <v>100</v>
      </c>
    </row>
    <row r="636" spans="1:14">
      <c r="A636" s="19" t="s">
        <v>18</v>
      </c>
      <c r="B636" s="12" t="s">
        <v>12</v>
      </c>
      <c r="C636" s="12" t="s">
        <v>348</v>
      </c>
      <c r="D636" s="12" t="s">
        <v>36</v>
      </c>
      <c r="E636" s="12" t="s">
        <v>19</v>
      </c>
      <c r="F636" s="12" t="s">
        <v>0</v>
      </c>
      <c r="G636" s="12" t="s">
        <v>0</v>
      </c>
      <c r="H636" s="17"/>
      <c r="I636" s="17" t="s">
        <v>0</v>
      </c>
      <c r="J636" s="18">
        <f>J637+J643</f>
        <v>2476898.87</v>
      </c>
      <c r="K636" s="18">
        <f>K637+K643</f>
        <v>2476898.87</v>
      </c>
      <c r="L636" s="82"/>
      <c r="M636" s="218">
        <f t="shared" si="79"/>
        <v>100</v>
      </c>
    </row>
    <row r="637" spans="1:14">
      <c r="A637" s="19" t="s">
        <v>350</v>
      </c>
      <c r="B637" s="12" t="s">
        <v>12</v>
      </c>
      <c r="C637" s="12" t="s">
        <v>348</v>
      </c>
      <c r="D637" s="12" t="s">
        <v>36</v>
      </c>
      <c r="E637" s="12" t="s">
        <v>351</v>
      </c>
      <c r="F637" s="12" t="s">
        <v>0</v>
      </c>
      <c r="G637" s="12" t="s">
        <v>0</v>
      </c>
      <c r="H637" s="17"/>
      <c r="I637" s="17" t="s">
        <v>0</v>
      </c>
      <c r="J637" s="18">
        <f t="shared" ref="J637:K641" si="83">J638</f>
        <v>1310000</v>
      </c>
      <c r="K637" s="18">
        <f t="shared" si="83"/>
        <v>1310000</v>
      </c>
      <c r="L637" s="82"/>
      <c r="M637" s="218">
        <f t="shared" si="79"/>
        <v>100</v>
      </c>
    </row>
    <row r="638" spans="1:14" ht="27">
      <c r="A638" s="20" t="s">
        <v>352</v>
      </c>
      <c r="B638" s="21" t="s">
        <v>12</v>
      </c>
      <c r="C638" s="21" t="s">
        <v>348</v>
      </c>
      <c r="D638" s="21" t="s">
        <v>36</v>
      </c>
      <c r="E638" s="21" t="s">
        <v>353</v>
      </c>
      <c r="F638" s="21" t="s">
        <v>0</v>
      </c>
      <c r="G638" s="21" t="s">
        <v>0</v>
      </c>
      <c r="H638" s="22"/>
      <c r="I638" s="22" t="s">
        <v>0</v>
      </c>
      <c r="J638" s="23">
        <f t="shared" si="83"/>
        <v>1310000</v>
      </c>
      <c r="K638" s="23">
        <f t="shared" si="83"/>
        <v>1310000</v>
      </c>
      <c r="L638" s="82"/>
      <c r="M638" s="218">
        <f t="shared" si="79"/>
        <v>100</v>
      </c>
    </row>
    <row r="639" spans="1:14">
      <c r="A639" s="19" t="s">
        <v>350</v>
      </c>
      <c r="B639" s="12" t="s">
        <v>12</v>
      </c>
      <c r="C639" s="12" t="s">
        <v>348</v>
      </c>
      <c r="D639" s="12" t="s">
        <v>36</v>
      </c>
      <c r="E639" s="12" t="s">
        <v>353</v>
      </c>
      <c r="F639" s="12" t="s">
        <v>354</v>
      </c>
      <c r="G639" s="12" t="s">
        <v>0</v>
      </c>
      <c r="H639" s="17"/>
      <c r="I639" s="17" t="s">
        <v>0</v>
      </c>
      <c r="J639" s="18">
        <f t="shared" si="83"/>
        <v>1310000</v>
      </c>
      <c r="K639" s="18">
        <f t="shared" si="83"/>
        <v>1310000</v>
      </c>
      <c r="L639" s="82"/>
      <c r="M639" s="218">
        <f t="shared" si="79"/>
        <v>100</v>
      </c>
    </row>
    <row r="640" spans="1:14">
      <c r="A640" s="19" t="s">
        <v>355</v>
      </c>
      <c r="B640" s="12" t="s">
        <v>12</v>
      </c>
      <c r="C640" s="12" t="s">
        <v>348</v>
      </c>
      <c r="D640" s="12" t="s">
        <v>36</v>
      </c>
      <c r="E640" s="12" t="s">
        <v>353</v>
      </c>
      <c r="F640" s="12" t="s">
        <v>356</v>
      </c>
      <c r="G640" s="12" t="s">
        <v>0</v>
      </c>
      <c r="H640" s="17"/>
      <c r="I640" s="17" t="s">
        <v>0</v>
      </c>
      <c r="J640" s="18">
        <f t="shared" si="83"/>
        <v>1310000</v>
      </c>
      <c r="K640" s="18">
        <f t="shared" si="83"/>
        <v>1310000</v>
      </c>
      <c r="L640" s="82"/>
      <c r="M640" s="218">
        <f t="shared" si="79"/>
        <v>100</v>
      </c>
    </row>
    <row r="641" spans="1:13" ht="52">
      <c r="A641" s="11" t="s">
        <v>357</v>
      </c>
      <c r="B641" s="12" t="s">
        <v>12</v>
      </c>
      <c r="C641" s="12" t="s">
        <v>348</v>
      </c>
      <c r="D641" s="12" t="s">
        <v>36</v>
      </c>
      <c r="E641" s="12" t="s">
        <v>353</v>
      </c>
      <c r="F641" s="12" t="s">
        <v>358</v>
      </c>
      <c r="G641" s="12" t="s">
        <v>0</v>
      </c>
      <c r="H641" s="17"/>
      <c r="I641" s="17" t="s">
        <v>0</v>
      </c>
      <c r="J641" s="18">
        <f t="shared" si="83"/>
        <v>1310000</v>
      </c>
      <c r="K641" s="18">
        <f t="shared" si="83"/>
        <v>1310000</v>
      </c>
      <c r="L641" s="82"/>
      <c r="M641" s="218">
        <f t="shared" si="79"/>
        <v>100</v>
      </c>
    </row>
    <row r="642" spans="1:13">
      <c r="A642" s="13" t="s">
        <v>359</v>
      </c>
      <c r="B642" s="24" t="s">
        <v>12</v>
      </c>
      <c r="C642" s="24" t="s">
        <v>348</v>
      </c>
      <c r="D642" s="24" t="s">
        <v>36</v>
      </c>
      <c r="E642" s="24" t="s">
        <v>353</v>
      </c>
      <c r="F642" s="24" t="s">
        <v>358</v>
      </c>
      <c r="G642" s="13" t="s">
        <v>360</v>
      </c>
      <c r="H642" s="14"/>
      <c r="I642" s="14" t="s">
        <v>0</v>
      </c>
      <c r="J642" s="25">
        <v>1310000</v>
      </c>
      <c r="K642" s="81">
        <v>1310000</v>
      </c>
      <c r="L642" s="82"/>
      <c r="M642" s="218">
        <f t="shared" ref="M642:M646" si="84">K642/J642*100</f>
        <v>100</v>
      </c>
    </row>
    <row r="643" spans="1:13" ht="94.5">
      <c r="A643" s="20" t="s">
        <v>361</v>
      </c>
      <c r="B643" s="21" t="s">
        <v>12</v>
      </c>
      <c r="C643" s="21" t="s">
        <v>348</v>
      </c>
      <c r="D643" s="21" t="s">
        <v>36</v>
      </c>
      <c r="E643" s="21" t="s">
        <v>362</v>
      </c>
      <c r="F643" s="21" t="s">
        <v>0</v>
      </c>
      <c r="G643" s="21" t="s">
        <v>0</v>
      </c>
      <c r="H643" s="22"/>
      <c r="I643" s="22" t="s">
        <v>0</v>
      </c>
      <c r="J643" s="23">
        <f t="shared" ref="J643:K645" si="85">J644</f>
        <v>1166898.8700000001</v>
      </c>
      <c r="K643" s="23">
        <f t="shared" si="85"/>
        <v>1166898.8700000001</v>
      </c>
      <c r="L643" s="82"/>
      <c r="M643" s="218">
        <f t="shared" si="84"/>
        <v>100</v>
      </c>
    </row>
    <row r="644" spans="1:13">
      <c r="A644" s="19" t="s">
        <v>350</v>
      </c>
      <c r="B644" s="12" t="s">
        <v>12</v>
      </c>
      <c r="C644" s="12" t="s">
        <v>348</v>
      </c>
      <c r="D644" s="12" t="s">
        <v>36</v>
      </c>
      <c r="E644" s="12" t="s">
        <v>362</v>
      </c>
      <c r="F644" s="12" t="s">
        <v>354</v>
      </c>
      <c r="G644" s="12" t="s">
        <v>0</v>
      </c>
      <c r="H644" s="17"/>
      <c r="I644" s="17" t="s">
        <v>0</v>
      </c>
      <c r="J644" s="18">
        <f t="shared" si="85"/>
        <v>1166898.8700000001</v>
      </c>
      <c r="K644" s="18">
        <f t="shared" si="85"/>
        <v>1166898.8700000001</v>
      </c>
      <c r="L644" s="82"/>
      <c r="M644" s="218">
        <f t="shared" si="84"/>
        <v>100</v>
      </c>
    </row>
    <row r="645" spans="1:13">
      <c r="A645" s="69" t="s">
        <v>363</v>
      </c>
      <c r="B645" s="70" t="s">
        <v>12</v>
      </c>
      <c r="C645" s="70" t="s">
        <v>348</v>
      </c>
      <c r="D645" s="70" t="s">
        <v>36</v>
      </c>
      <c r="E645" s="70" t="s">
        <v>362</v>
      </c>
      <c r="F645" s="70" t="s">
        <v>364</v>
      </c>
      <c r="G645" s="70" t="s">
        <v>0</v>
      </c>
      <c r="H645" s="71"/>
      <c r="I645" s="71" t="s">
        <v>0</v>
      </c>
      <c r="J645" s="72">
        <f t="shared" si="85"/>
        <v>1166898.8700000001</v>
      </c>
      <c r="K645" s="72">
        <f t="shared" si="85"/>
        <v>1166898.8700000001</v>
      </c>
      <c r="L645" s="82"/>
      <c r="M645" s="218">
        <f t="shared" si="84"/>
        <v>100</v>
      </c>
    </row>
    <row r="646" spans="1:13">
      <c r="A646" s="73" t="s">
        <v>359</v>
      </c>
      <c r="B646" s="74" t="s">
        <v>12</v>
      </c>
      <c r="C646" s="74" t="s">
        <v>348</v>
      </c>
      <c r="D646" s="74" t="s">
        <v>36</v>
      </c>
      <c r="E646" s="74" t="s">
        <v>362</v>
      </c>
      <c r="F646" s="74" t="s">
        <v>364</v>
      </c>
      <c r="G646" s="73" t="s">
        <v>360</v>
      </c>
      <c r="H646" s="75"/>
      <c r="I646" s="75" t="s">
        <v>0</v>
      </c>
      <c r="J646" s="25">
        <v>1166898.8700000001</v>
      </c>
      <c r="K646" s="25">
        <v>1166898.8700000001</v>
      </c>
      <c r="L646" s="82"/>
      <c r="M646" s="218">
        <f t="shared" si="84"/>
        <v>100</v>
      </c>
    </row>
    <row r="647" spans="1:13">
      <c r="J647" s="10"/>
    </row>
    <row r="648" spans="1:13">
      <c r="A648" s="76"/>
      <c r="B648" s="76"/>
      <c r="C648" s="76"/>
      <c r="D648" s="76"/>
      <c r="E648" s="76"/>
      <c r="F648" s="76"/>
      <c r="G648" s="76"/>
      <c r="H648" s="76"/>
      <c r="I648" s="76"/>
      <c r="J648" s="76"/>
    </row>
  </sheetData>
  <mergeCells count="2">
    <mergeCell ref="A4:M4"/>
    <mergeCell ref="J3:K3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  <rowBreaks count="2" manualBreakCount="2">
    <brk id="472" max="12" man="1"/>
    <brk id="50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34"/>
  <sheetViews>
    <sheetView tabSelected="1" workbookViewId="0">
      <selection activeCell="C3" sqref="C3"/>
    </sheetView>
  </sheetViews>
  <sheetFormatPr defaultColWidth="27.6328125" defaultRowHeight="14.5"/>
  <cols>
    <col min="1" max="1" width="6.90625" customWidth="1"/>
    <col min="2" max="2" width="53.7265625" customWidth="1"/>
  </cols>
  <sheetData>
    <row r="2" spans="1:3">
      <c r="C2" t="s">
        <v>590</v>
      </c>
    </row>
    <row r="3" spans="1:3">
      <c r="B3" s="228"/>
      <c r="C3" s="244" t="s">
        <v>588</v>
      </c>
    </row>
    <row r="4" spans="1:3">
      <c r="B4" s="228"/>
      <c r="C4" s="228"/>
    </row>
    <row r="5" spans="1:3">
      <c r="A5" s="242" t="s">
        <v>543</v>
      </c>
      <c r="B5" s="242"/>
      <c r="C5" s="242"/>
    </row>
    <row r="6" spans="1:3">
      <c r="A6" s="242" t="s">
        <v>587</v>
      </c>
      <c r="B6" s="242"/>
      <c r="C6" s="242"/>
    </row>
    <row r="8" spans="1:3">
      <c r="C8" s="229" t="s">
        <v>544</v>
      </c>
    </row>
    <row r="9" spans="1:3">
      <c r="A9" s="179"/>
      <c r="B9" s="230" t="s">
        <v>545</v>
      </c>
      <c r="C9" s="231">
        <f>C16+C19</f>
        <v>19373959.16</v>
      </c>
    </row>
    <row r="10" spans="1:3">
      <c r="A10" s="232">
        <v>1</v>
      </c>
      <c r="B10" s="230" t="s">
        <v>546</v>
      </c>
      <c r="C10" s="233">
        <v>0</v>
      </c>
    </row>
    <row r="11" spans="1:3">
      <c r="A11" s="180" t="s">
        <v>547</v>
      </c>
      <c r="B11" s="179" t="s">
        <v>548</v>
      </c>
      <c r="C11" s="234"/>
    </row>
    <row r="12" spans="1:3">
      <c r="A12" s="180" t="s">
        <v>549</v>
      </c>
      <c r="B12" s="179" t="s">
        <v>550</v>
      </c>
      <c r="C12" s="234"/>
    </row>
    <row r="13" spans="1:3" hidden="1">
      <c r="A13" s="232">
        <v>2</v>
      </c>
      <c r="B13" s="230" t="s">
        <v>551</v>
      </c>
      <c r="C13" s="233">
        <f>C15</f>
        <v>0</v>
      </c>
    </row>
    <row r="14" spans="1:3" hidden="1">
      <c r="A14" s="180" t="s">
        <v>552</v>
      </c>
      <c r="B14" s="179" t="s">
        <v>548</v>
      </c>
      <c r="C14" s="234"/>
    </row>
    <row r="15" spans="1:3">
      <c r="A15" s="180" t="s">
        <v>553</v>
      </c>
      <c r="B15" s="179" t="s">
        <v>550</v>
      </c>
      <c r="C15" s="234"/>
    </row>
    <row r="16" spans="1:3">
      <c r="A16" s="232">
        <v>3</v>
      </c>
      <c r="B16" s="230" t="s">
        <v>554</v>
      </c>
      <c r="C16" s="233">
        <f>C18</f>
        <v>-4150500</v>
      </c>
    </row>
    <row r="17" spans="1:3">
      <c r="A17" s="180" t="s">
        <v>555</v>
      </c>
      <c r="B17" s="179" t="s">
        <v>548</v>
      </c>
      <c r="C17" s="234"/>
    </row>
    <row r="18" spans="1:3">
      <c r="A18" s="180" t="s">
        <v>556</v>
      </c>
      <c r="B18" s="179" t="s">
        <v>550</v>
      </c>
      <c r="C18" s="234">
        <v>-4150500</v>
      </c>
    </row>
    <row r="19" spans="1:3">
      <c r="A19" s="232">
        <v>4</v>
      </c>
      <c r="B19" s="230" t="s">
        <v>557</v>
      </c>
      <c r="C19" s="233">
        <f>C21+C20</f>
        <v>23524459.16</v>
      </c>
    </row>
    <row r="20" spans="1:3">
      <c r="A20" s="180" t="s">
        <v>558</v>
      </c>
      <c r="B20" s="179" t="s">
        <v>559</v>
      </c>
      <c r="C20" s="234">
        <v>23396239.460000001</v>
      </c>
    </row>
    <row r="21" spans="1:3">
      <c r="A21" s="180" t="s">
        <v>560</v>
      </c>
      <c r="B21" s="179" t="s">
        <v>561</v>
      </c>
      <c r="C21" s="234">
        <v>128219.7</v>
      </c>
    </row>
    <row r="22" spans="1:3" ht="28.5" customHeight="1">
      <c r="A22" s="232">
        <v>5</v>
      </c>
      <c r="B22" s="235" t="s">
        <v>562</v>
      </c>
      <c r="C22" s="233">
        <v>0</v>
      </c>
    </row>
    <row r="23" spans="1:3" ht="30.5" customHeight="1">
      <c r="A23" s="232" t="s">
        <v>563</v>
      </c>
      <c r="B23" s="235" t="s">
        <v>564</v>
      </c>
      <c r="C23" s="233">
        <v>0</v>
      </c>
    </row>
    <row r="24" spans="1:3">
      <c r="A24" s="180" t="s">
        <v>565</v>
      </c>
      <c r="B24" s="179" t="s">
        <v>566</v>
      </c>
      <c r="C24" s="234"/>
    </row>
    <row r="25" spans="1:3">
      <c r="A25" s="180" t="s">
        <v>567</v>
      </c>
      <c r="B25" s="179" t="s">
        <v>568</v>
      </c>
      <c r="C25" s="234"/>
    </row>
    <row r="26" spans="1:3" ht="26" customHeight="1">
      <c r="A26" s="232" t="s">
        <v>569</v>
      </c>
      <c r="B26" s="235" t="s">
        <v>570</v>
      </c>
      <c r="C26" s="233">
        <v>0</v>
      </c>
    </row>
    <row r="27" spans="1:3">
      <c r="A27" s="180" t="s">
        <v>571</v>
      </c>
      <c r="B27" s="179" t="s">
        <v>572</v>
      </c>
      <c r="C27" s="234"/>
    </row>
    <row r="28" spans="1:3">
      <c r="A28" s="180" t="s">
        <v>573</v>
      </c>
      <c r="B28" s="179" t="s">
        <v>574</v>
      </c>
      <c r="C28" s="234"/>
    </row>
    <row r="29" spans="1:3">
      <c r="A29" s="232" t="s">
        <v>575</v>
      </c>
      <c r="B29" s="230" t="s">
        <v>576</v>
      </c>
      <c r="C29" s="233">
        <v>0</v>
      </c>
    </row>
    <row r="30" spans="1:3" ht="27" customHeight="1">
      <c r="A30" s="232" t="s">
        <v>577</v>
      </c>
      <c r="B30" s="235" t="s">
        <v>578</v>
      </c>
      <c r="C30" s="233">
        <v>0</v>
      </c>
    </row>
    <row r="31" spans="1:3">
      <c r="A31" s="180" t="s">
        <v>579</v>
      </c>
      <c r="B31" s="179" t="s">
        <v>580</v>
      </c>
      <c r="C31" s="234"/>
    </row>
    <row r="32" spans="1:3" hidden="1">
      <c r="A32" s="180" t="s">
        <v>581</v>
      </c>
      <c r="B32" s="179" t="s">
        <v>582</v>
      </c>
      <c r="C32" s="234"/>
    </row>
    <row r="33" spans="1:3" hidden="1">
      <c r="A33" s="232" t="s">
        <v>583</v>
      </c>
      <c r="B33" s="230" t="s">
        <v>584</v>
      </c>
      <c r="C33" s="233">
        <v>0</v>
      </c>
    </row>
    <row r="34" spans="1:3">
      <c r="A34" s="180" t="s">
        <v>585</v>
      </c>
      <c r="B34" s="179" t="s">
        <v>586</v>
      </c>
      <c r="C34" s="234"/>
    </row>
  </sheetData>
  <mergeCells count="2"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дефицит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2019-03-19T02:37:46Z</dcterms:modified>
</cp:coreProperties>
</file>